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main\Desktop\"/>
    </mc:Choice>
  </mc:AlternateContent>
  <bookViews>
    <workbookView xWindow="-120" yWindow="-120" windowWidth="20730" windowHeight="11160"/>
  </bookViews>
  <sheets>
    <sheet name="영어" sheetId="1" r:id="rId1"/>
    <sheet name="한국사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6" i="1"/>
  <c r="C6" i="2"/>
  <c r="G6" i="2" s="1"/>
  <c r="H6" i="2" s="1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P34" i="2" s="1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G14" i="2"/>
  <c r="H14" i="2" s="1"/>
  <c r="O13" i="2"/>
  <c r="G13" i="2"/>
  <c r="H13" i="2" s="1"/>
  <c r="O12" i="2"/>
  <c r="G12" i="2"/>
  <c r="H12" i="2" s="1"/>
  <c r="O11" i="2"/>
  <c r="G11" i="2"/>
  <c r="H11" i="2" s="1"/>
  <c r="O10" i="2"/>
  <c r="G10" i="2"/>
  <c r="H10" i="2" s="1"/>
  <c r="P49" i="2" s="1"/>
  <c r="O9" i="2"/>
  <c r="G9" i="2"/>
  <c r="H9" i="2" s="1"/>
  <c r="O8" i="2"/>
  <c r="G8" i="2"/>
  <c r="H8" i="2" s="1"/>
  <c r="P29" i="2" s="1"/>
  <c r="O7" i="2"/>
  <c r="G7" i="2"/>
  <c r="H7" i="2" s="1"/>
  <c r="O6" i="2"/>
  <c r="G25" i="2"/>
  <c r="P28" i="2" l="1"/>
  <c r="P26" i="2"/>
  <c r="P23" i="2"/>
  <c r="P18" i="2"/>
  <c r="P33" i="2"/>
  <c r="P41" i="2"/>
  <c r="P31" i="2"/>
  <c r="P35" i="2"/>
  <c r="P43" i="2"/>
  <c r="P21" i="2"/>
  <c r="P25" i="2"/>
  <c r="P16" i="2"/>
  <c r="P19" i="2"/>
  <c r="P17" i="2"/>
  <c r="P39" i="2"/>
  <c r="P14" i="2"/>
  <c r="P12" i="2"/>
  <c r="P10" i="2"/>
  <c r="P9" i="2"/>
  <c r="P6" i="2"/>
  <c r="P13" i="2"/>
  <c r="P11" i="2"/>
  <c r="P7" i="2"/>
  <c r="P8" i="2"/>
  <c r="P15" i="2"/>
  <c r="P22" i="2"/>
  <c r="P27" i="2"/>
  <c r="P37" i="2"/>
  <c r="P45" i="2"/>
  <c r="P47" i="2"/>
  <c r="P51" i="2"/>
  <c r="P20" i="2"/>
  <c r="P24" i="2"/>
  <c r="P30" i="2"/>
  <c r="P38" i="2"/>
  <c r="P44" i="2"/>
  <c r="P46" i="2"/>
  <c r="P53" i="2"/>
  <c r="P32" i="2"/>
  <c r="P36" i="2"/>
  <c r="P40" i="2"/>
  <c r="P48" i="2"/>
  <c r="P42" i="2"/>
  <c r="P52" i="2"/>
  <c r="P50" i="2"/>
  <c r="P54" i="2"/>
  <c r="C6" i="1"/>
  <c r="G6" i="1" s="1"/>
  <c r="H6" i="1" s="1"/>
  <c r="O6" i="1"/>
  <c r="G14" i="1"/>
  <c r="H14" i="1" s="1"/>
  <c r="H8" i="1"/>
  <c r="P27" i="1" s="1"/>
  <c r="H9" i="1"/>
  <c r="P37" i="1" s="1"/>
  <c r="H10" i="1"/>
  <c r="P49" i="1" s="1"/>
  <c r="H11" i="1"/>
  <c r="P59" i="1" s="1"/>
  <c r="H12" i="1"/>
  <c r="H13" i="1"/>
  <c r="P77" i="1" s="1"/>
  <c r="H7" i="1"/>
  <c r="P19" i="1" s="1"/>
  <c r="P32" i="1"/>
  <c r="P53" i="1"/>
  <c r="P66" i="1"/>
  <c r="P67" i="1"/>
  <c r="P68" i="1"/>
  <c r="P69" i="1"/>
  <c r="P70" i="1"/>
  <c r="P71" i="1"/>
  <c r="P72" i="1"/>
  <c r="P73" i="1"/>
  <c r="P74" i="1"/>
  <c r="P75" i="1"/>
  <c r="P76" i="1"/>
  <c r="G8" i="1"/>
  <c r="G9" i="1"/>
  <c r="G10" i="1"/>
  <c r="G11" i="1"/>
  <c r="G12" i="1"/>
  <c r="G13" i="1"/>
  <c r="G7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P62" i="1" l="1"/>
  <c r="P58" i="1"/>
  <c r="P52" i="1"/>
  <c r="P47" i="1"/>
  <c r="P36" i="1"/>
  <c r="P28" i="1"/>
  <c r="P84" i="1"/>
  <c r="P80" i="1"/>
  <c r="P83" i="1"/>
  <c r="P79" i="1"/>
  <c r="P82" i="1"/>
  <c r="P78" i="1"/>
  <c r="P85" i="1"/>
  <c r="P81" i="1"/>
  <c r="P55" i="1"/>
  <c r="P51" i="1"/>
  <c r="P54" i="1"/>
  <c r="P48" i="1"/>
  <c r="P50" i="1"/>
  <c r="P46" i="1"/>
  <c r="P44" i="1"/>
  <c r="P40" i="1"/>
  <c r="P43" i="1"/>
  <c r="P39" i="1"/>
  <c r="P42" i="1"/>
  <c r="P38" i="1"/>
  <c r="P45" i="1"/>
  <c r="P41" i="1"/>
  <c r="C17" i="2"/>
  <c r="M53" i="2"/>
  <c r="M50" i="2"/>
  <c r="M54" i="2"/>
  <c r="M49" i="2"/>
  <c r="M46" i="2"/>
  <c r="M41" i="2"/>
  <c r="M52" i="2"/>
  <c r="M47" i="2"/>
  <c r="M44" i="2"/>
  <c r="M39" i="2"/>
  <c r="M37" i="2"/>
  <c r="M35" i="2"/>
  <c r="M33" i="2"/>
  <c r="M51" i="2"/>
  <c r="M45" i="2"/>
  <c r="M31" i="2"/>
  <c r="M28" i="2"/>
  <c r="M42" i="2"/>
  <c r="M40" i="2"/>
  <c r="M34" i="2"/>
  <c r="M29" i="2"/>
  <c r="M26" i="2"/>
  <c r="M25" i="2"/>
  <c r="M23" i="2"/>
  <c r="M21" i="2"/>
  <c r="M19" i="2"/>
  <c r="M48" i="2"/>
  <c r="M15" i="2"/>
  <c r="M43" i="2"/>
  <c r="M38" i="2"/>
  <c r="M24" i="2"/>
  <c r="M17" i="2"/>
  <c r="M32" i="2"/>
  <c r="M30" i="2"/>
  <c r="M18" i="2"/>
  <c r="M16" i="2"/>
  <c r="M14" i="2"/>
  <c r="M13" i="2"/>
  <c r="M12" i="2"/>
  <c r="M11" i="2"/>
  <c r="M10" i="2"/>
  <c r="M9" i="2"/>
  <c r="M8" i="2"/>
  <c r="M7" i="2"/>
  <c r="M27" i="2"/>
  <c r="M20" i="2"/>
  <c r="M36" i="2"/>
  <c r="M22" i="2"/>
  <c r="M6" i="2"/>
  <c r="P8" i="1"/>
  <c r="P13" i="1"/>
  <c r="P15" i="1"/>
  <c r="P7" i="1"/>
  <c r="P9" i="1"/>
  <c r="P11" i="1"/>
  <c r="P6" i="1"/>
  <c r="M6" i="1" s="1"/>
  <c r="P34" i="1"/>
  <c r="P26" i="1"/>
  <c r="P30" i="1"/>
  <c r="P22" i="1"/>
  <c r="P18" i="1"/>
  <c r="P33" i="1"/>
  <c r="P29" i="1"/>
  <c r="P25" i="1"/>
  <c r="P17" i="1"/>
  <c r="P35" i="1"/>
  <c r="P31" i="1"/>
  <c r="P21" i="1"/>
  <c r="P89" i="1"/>
  <c r="P91" i="1"/>
  <c r="P104" i="1"/>
  <c r="P101" i="1"/>
  <c r="P97" i="1"/>
  <c r="P87" i="1"/>
  <c r="P94" i="1"/>
  <c r="P98" i="1"/>
  <c r="P102" i="1"/>
  <c r="P96" i="1"/>
  <c r="P88" i="1"/>
  <c r="P95" i="1"/>
  <c r="P99" i="1"/>
  <c r="P103" i="1"/>
  <c r="P100" i="1"/>
  <c r="P92" i="1"/>
  <c r="P90" i="1"/>
  <c r="P86" i="1"/>
  <c r="P93" i="1"/>
  <c r="P65" i="1"/>
  <c r="P61" i="1"/>
  <c r="P57" i="1"/>
  <c r="P64" i="1"/>
  <c r="P60" i="1"/>
  <c r="P56" i="1"/>
  <c r="P63" i="1"/>
  <c r="P24" i="1"/>
  <c r="P20" i="1"/>
  <c r="P16" i="1"/>
  <c r="P23" i="1"/>
  <c r="P14" i="1"/>
  <c r="P10" i="1"/>
  <c r="P12" i="1"/>
  <c r="H25" i="2"/>
  <c r="H16" i="2"/>
  <c r="H16" i="1"/>
  <c r="C18" i="2" l="1"/>
  <c r="F16" i="2" s="1"/>
  <c r="M9" i="1"/>
  <c r="T9" i="1" s="1"/>
  <c r="Z36" i="2"/>
  <c r="V36" i="2"/>
  <c r="Y36" i="2"/>
  <c r="U36" i="2"/>
  <c r="X36" i="2"/>
  <c r="W36" i="2"/>
  <c r="T36" i="2"/>
  <c r="S36" i="2"/>
  <c r="L37" i="2"/>
  <c r="X7" i="2"/>
  <c r="T7" i="2"/>
  <c r="W7" i="2"/>
  <c r="V7" i="2"/>
  <c r="Y7" i="2"/>
  <c r="Z7" i="2"/>
  <c r="U7" i="2"/>
  <c r="L8" i="2"/>
  <c r="S7" i="2"/>
  <c r="X11" i="2"/>
  <c r="T11" i="2"/>
  <c r="W11" i="2"/>
  <c r="V11" i="2"/>
  <c r="Y11" i="2"/>
  <c r="Z11" i="2"/>
  <c r="U11" i="2"/>
  <c r="L12" i="2"/>
  <c r="S11" i="2"/>
  <c r="X16" i="2"/>
  <c r="T16" i="2"/>
  <c r="W16" i="2"/>
  <c r="S16" i="2"/>
  <c r="L17" i="2"/>
  <c r="Y16" i="2"/>
  <c r="U16" i="2"/>
  <c r="V16" i="2"/>
  <c r="Z16" i="2"/>
  <c r="L18" i="2"/>
  <c r="Y17" i="2"/>
  <c r="U17" i="2"/>
  <c r="X17" i="2"/>
  <c r="T17" i="2"/>
  <c r="S17" i="2"/>
  <c r="W17" i="2"/>
  <c r="Z17" i="2"/>
  <c r="V17" i="2"/>
  <c r="Z15" i="2"/>
  <c r="V15" i="2"/>
  <c r="Y15" i="2"/>
  <c r="X15" i="2"/>
  <c r="S15" i="2"/>
  <c r="T15" i="2"/>
  <c r="W15" i="2"/>
  <c r="L16" i="2"/>
  <c r="U15" i="2"/>
  <c r="L24" i="2"/>
  <c r="X23" i="2"/>
  <c r="T23" i="2"/>
  <c r="W23" i="2"/>
  <c r="S23" i="2"/>
  <c r="Z23" i="2"/>
  <c r="Y23" i="2"/>
  <c r="V23" i="2"/>
  <c r="U23" i="2"/>
  <c r="Z34" i="2"/>
  <c r="V34" i="2"/>
  <c r="Y34" i="2"/>
  <c r="U34" i="2"/>
  <c r="W34" i="2"/>
  <c r="L35" i="2"/>
  <c r="T34" i="2"/>
  <c r="S34" i="2"/>
  <c r="X34" i="2"/>
  <c r="L52" i="2"/>
  <c r="X51" i="2"/>
  <c r="T51" i="2"/>
  <c r="V51" i="2"/>
  <c r="Y51" i="2"/>
  <c r="S51" i="2"/>
  <c r="U51" i="2"/>
  <c r="Z51" i="2"/>
  <c r="W51" i="2"/>
  <c r="L42" i="2"/>
  <c r="X41" i="2"/>
  <c r="T41" i="2"/>
  <c r="Z41" i="2"/>
  <c r="U41" i="2"/>
  <c r="Y41" i="2"/>
  <c r="S41" i="2"/>
  <c r="V41" i="2"/>
  <c r="W41" i="2"/>
  <c r="L54" i="2"/>
  <c r="X53" i="2"/>
  <c r="T53" i="2"/>
  <c r="Z53" i="2"/>
  <c r="U53" i="2"/>
  <c r="W53" i="2"/>
  <c r="Y53" i="2"/>
  <c r="V53" i="2"/>
  <c r="S53" i="2"/>
  <c r="Z20" i="2"/>
  <c r="V20" i="2"/>
  <c r="Y20" i="2"/>
  <c r="U20" i="2"/>
  <c r="L21" i="2"/>
  <c r="X20" i="2"/>
  <c r="T20" i="2"/>
  <c r="S20" i="2"/>
  <c r="W20" i="2"/>
  <c r="X12" i="2"/>
  <c r="T12" i="2"/>
  <c r="V12" i="2"/>
  <c r="Y12" i="2"/>
  <c r="S12" i="2"/>
  <c r="Z12" i="2"/>
  <c r="U12" i="2"/>
  <c r="L13" i="2"/>
  <c r="W12" i="2"/>
  <c r="Z48" i="2"/>
  <c r="V48" i="2"/>
  <c r="X48" i="2"/>
  <c r="S48" i="2"/>
  <c r="L49" i="2"/>
  <c r="W48" i="2"/>
  <c r="T48" i="2"/>
  <c r="Y48" i="2"/>
  <c r="U48" i="2"/>
  <c r="Z40" i="2"/>
  <c r="V40" i="2"/>
  <c r="X40" i="2"/>
  <c r="S40" i="2"/>
  <c r="L41" i="2"/>
  <c r="W40" i="2"/>
  <c r="Y40" i="2"/>
  <c r="U40" i="2"/>
  <c r="T40" i="2"/>
  <c r="L34" i="2"/>
  <c r="X33" i="2"/>
  <c r="T33" i="2"/>
  <c r="W33" i="2"/>
  <c r="S33" i="2"/>
  <c r="V33" i="2"/>
  <c r="U33" i="2"/>
  <c r="Z33" i="2"/>
  <c r="Y33" i="2"/>
  <c r="X6" i="2"/>
  <c r="T6" i="2"/>
  <c r="W6" i="2"/>
  <c r="V6" i="2"/>
  <c r="L6" i="2"/>
  <c r="L7" i="2"/>
  <c r="S6" i="2"/>
  <c r="Z6" i="2"/>
  <c r="U6" i="2"/>
  <c r="Y6" i="2"/>
  <c r="L28" i="2"/>
  <c r="X27" i="2"/>
  <c r="T27" i="2"/>
  <c r="W27" i="2"/>
  <c r="V27" i="2"/>
  <c r="S27" i="2"/>
  <c r="U27" i="2"/>
  <c r="Z27" i="2"/>
  <c r="Y27" i="2"/>
  <c r="X9" i="2"/>
  <c r="T9" i="2"/>
  <c r="L10" i="2"/>
  <c r="V9" i="2"/>
  <c r="S9" i="2"/>
  <c r="Z9" i="2"/>
  <c r="U9" i="2"/>
  <c r="Y9" i="2"/>
  <c r="W9" i="2"/>
  <c r="X13" i="2"/>
  <c r="T13" i="2"/>
  <c r="V13" i="2"/>
  <c r="L14" i="2"/>
  <c r="S13" i="2"/>
  <c r="W13" i="2"/>
  <c r="Z13" i="2"/>
  <c r="U13" i="2"/>
  <c r="Y13" i="2"/>
  <c r="Z30" i="2"/>
  <c r="V30" i="2"/>
  <c r="X30" i="2"/>
  <c r="S30" i="2"/>
  <c r="L31" i="2"/>
  <c r="W30" i="2"/>
  <c r="Y30" i="2"/>
  <c r="U30" i="2"/>
  <c r="T30" i="2"/>
  <c r="Z38" i="2"/>
  <c r="V38" i="2"/>
  <c r="Y38" i="2"/>
  <c r="U38" i="2"/>
  <c r="S38" i="2"/>
  <c r="X38" i="2"/>
  <c r="T38" i="2"/>
  <c r="L39" i="2"/>
  <c r="W38" i="2"/>
  <c r="L20" i="2"/>
  <c r="X19" i="2"/>
  <c r="T19" i="2"/>
  <c r="W19" i="2"/>
  <c r="S19" i="2"/>
  <c r="U19" i="2"/>
  <c r="Y19" i="2"/>
  <c r="V19" i="2"/>
  <c r="Z19" i="2"/>
  <c r="Z26" i="2"/>
  <c r="V26" i="2"/>
  <c r="U26" i="2"/>
  <c r="Y26" i="2"/>
  <c r="T26" i="2"/>
  <c r="X26" i="2"/>
  <c r="L27" i="2"/>
  <c r="W26" i="2"/>
  <c r="S26" i="2"/>
  <c r="Z42" i="2"/>
  <c r="V42" i="2"/>
  <c r="L43" i="2"/>
  <c r="W42" i="2"/>
  <c r="U42" i="2"/>
  <c r="Y42" i="2"/>
  <c r="X42" i="2"/>
  <c r="T42" i="2"/>
  <c r="S42" i="2"/>
  <c r="L32" i="2"/>
  <c r="X31" i="2"/>
  <c r="T31" i="2"/>
  <c r="Z31" i="2"/>
  <c r="U31" i="2"/>
  <c r="Y31" i="2"/>
  <c r="S31" i="2"/>
  <c r="V31" i="2"/>
  <c r="W31" i="2"/>
  <c r="L36" i="2"/>
  <c r="X35" i="2"/>
  <c r="T35" i="2"/>
  <c r="W35" i="2"/>
  <c r="S35" i="2"/>
  <c r="Y35" i="2"/>
  <c r="V35" i="2"/>
  <c r="Z35" i="2"/>
  <c r="U35" i="2"/>
  <c r="L48" i="2"/>
  <c r="X47" i="2"/>
  <c r="T47" i="2"/>
  <c r="V47" i="2"/>
  <c r="Z47" i="2"/>
  <c r="U47" i="2"/>
  <c r="Y47" i="2"/>
  <c r="W47" i="2"/>
  <c r="S47" i="2"/>
  <c r="R5" i="2"/>
  <c r="L40" i="2"/>
  <c r="X39" i="2"/>
  <c r="T39" i="2"/>
  <c r="V39" i="2"/>
  <c r="Z39" i="2"/>
  <c r="U39" i="2"/>
  <c r="S39" i="2"/>
  <c r="Y39" i="2"/>
  <c r="W39" i="2"/>
  <c r="L50" i="2"/>
  <c r="X49" i="2"/>
  <c r="T49" i="2"/>
  <c r="Z49" i="2"/>
  <c r="U49" i="2"/>
  <c r="W49" i="2"/>
  <c r="V49" i="2"/>
  <c r="Y49" i="2"/>
  <c r="S49" i="2"/>
  <c r="X8" i="2"/>
  <c r="T8" i="2"/>
  <c r="W8" i="2"/>
  <c r="V8" i="2"/>
  <c r="Y8" i="2"/>
  <c r="S8" i="2"/>
  <c r="Z8" i="2"/>
  <c r="U8" i="2"/>
  <c r="L9" i="2"/>
  <c r="Z18" i="2"/>
  <c r="V18" i="2"/>
  <c r="Y18" i="2"/>
  <c r="U18" i="2"/>
  <c r="W18" i="2"/>
  <c r="S18" i="2"/>
  <c r="X18" i="2"/>
  <c r="T18" i="2"/>
  <c r="L19" i="2"/>
  <c r="Z24" i="2"/>
  <c r="V24" i="2"/>
  <c r="Y24" i="2"/>
  <c r="U24" i="2"/>
  <c r="S24" i="2"/>
  <c r="X24" i="2"/>
  <c r="W24" i="2"/>
  <c r="L25" i="2"/>
  <c r="T24" i="2"/>
  <c r="L26" i="2"/>
  <c r="X25" i="2"/>
  <c r="Y25" i="2"/>
  <c r="T25" i="2"/>
  <c r="W25" i="2"/>
  <c r="S25" i="2"/>
  <c r="U25" i="2"/>
  <c r="V25" i="2"/>
  <c r="Z25" i="2"/>
  <c r="Z28" i="2"/>
  <c r="V28" i="2"/>
  <c r="Y28" i="2"/>
  <c r="T28" i="2"/>
  <c r="X28" i="2"/>
  <c r="S28" i="2"/>
  <c r="L29" i="2"/>
  <c r="W28" i="2"/>
  <c r="U28" i="2"/>
  <c r="Z44" i="2"/>
  <c r="V44" i="2"/>
  <c r="U44" i="2"/>
  <c r="Y44" i="2"/>
  <c r="T44" i="2"/>
  <c r="S44" i="2"/>
  <c r="L45" i="2"/>
  <c r="X44" i="2"/>
  <c r="W44" i="2"/>
  <c r="Z46" i="2"/>
  <c r="V46" i="2"/>
  <c r="Y46" i="2"/>
  <c r="T46" i="2"/>
  <c r="X46" i="2"/>
  <c r="S46" i="2"/>
  <c r="U46" i="2"/>
  <c r="L47" i="2"/>
  <c r="W46" i="2"/>
  <c r="Z54" i="2"/>
  <c r="V54" i="2"/>
  <c r="W54" i="2"/>
  <c r="Y54" i="2"/>
  <c r="T54" i="2"/>
  <c r="S54" i="2"/>
  <c r="U54" i="2"/>
  <c r="X54" i="2"/>
  <c r="Z22" i="2"/>
  <c r="V22" i="2"/>
  <c r="Y22" i="2"/>
  <c r="U22" i="2"/>
  <c r="T22" i="2"/>
  <c r="S22" i="2"/>
  <c r="L23" i="2"/>
  <c r="X22" i="2"/>
  <c r="W22" i="2"/>
  <c r="X10" i="2"/>
  <c r="T10" i="2"/>
  <c r="W10" i="2"/>
  <c r="V10" i="2"/>
  <c r="L11" i="2"/>
  <c r="S10" i="2"/>
  <c r="Z10" i="2"/>
  <c r="U10" i="2"/>
  <c r="Y10" i="2"/>
  <c r="L15" i="2"/>
  <c r="X14" i="2"/>
  <c r="T14" i="2"/>
  <c r="V14" i="2"/>
  <c r="Y14" i="2"/>
  <c r="W14" i="2"/>
  <c r="Z14" i="2"/>
  <c r="U14" i="2"/>
  <c r="S14" i="2"/>
  <c r="Z32" i="2"/>
  <c r="V32" i="2"/>
  <c r="L33" i="2"/>
  <c r="W32" i="2"/>
  <c r="U32" i="2"/>
  <c r="Y32" i="2"/>
  <c r="T32" i="2"/>
  <c r="X32" i="2"/>
  <c r="S32" i="2"/>
  <c r="L44" i="2"/>
  <c r="X43" i="2"/>
  <c r="T43" i="2"/>
  <c r="Y43" i="2"/>
  <c r="S43" i="2"/>
  <c r="W43" i="2"/>
  <c r="V43" i="2"/>
  <c r="U43" i="2"/>
  <c r="Z43" i="2"/>
  <c r="L22" i="2"/>
  <c r="X21" i="2"/>
  <c r="T21" i="2"/>
  <c r="W21" i="2"/>
  <c r="S21" i="2"/>
  <c r="Y21" i="2"/>
  <c r="V21" i="2"/>
  <c r="U21" i="2"/>
  <c r="Z21" i="2"/>
  <c r="L30" i="2"/>
  <c r="X29" i="2"/>
  <c r="T29" i="2"/>
  <c r="V29" i="2"/>
  <c r="Z29" i="2"/>
  <c r="U29" i="2"/>
  <c r="S29" i="2"/>
  <c r="Y29" i="2"/>
  <c r="W29" i="2"/>
  <c r="L46" i="2"/>
  <c r="X45" i="2"/>
  <c r="T45" i="2"/>
  <c r="W45" i="2"/>
  <c r="V45" i="2"/>
  <c r="Y45" i="2"/>
  <c r="U45" i="2"/>
  <c r="S45" i="2"/>
  <c r="Z45" i="2"/>
  <c r="L38" i="2"/>
  <c r="X37" i="2"/>
  <c r="T37" i="2"/>
  <c r="W37" i="2"/>
  <c r="S37" i="2"/>
  <c r="Z37" i="2"/>
  <c r="Y37" i="2"/>
  <c r="U37" i="2"/>
  <c r="V37" i="2"/>
  <c r="Z52" i="2"/>
  <c r="V52" i="2"/>
  <c r="X52" i="2"/>
  <c r="S52" i="2"/>
  <c r="U52" i="2"/>
  <c r="L53" i="2"/>
  <c r="Y52" i="2"/>
  <c r="W52" i="2"/>
  <c r="T52" i="2"/>
  <c r="Z50" i="2"/>
  <c r="V50" i="2"/>
  <c r="Y50" i="2"/>
  <c r="T50" i="2"/>
  <c r="L51" i="2"/>
  <c r="W50" i="2"/>
  <c r="X50" i="2"/>
  <c r="U50" i="2"/>
  <c r="S50" i="2"/>
  <c r="M10" i="1"/>
  <c r="X10" i="1" s="1"/>
  <c r="M7" i="1"/>
  <c r="V7" i="1" s="1"/>
  <c r="C17" i="1"/>
  <c r="M11" i="1"/>
  <c r="W11" i="1" s="1"/>
  <c r="M8" i="1"/>
  <c r="X8" i="1" s="1"/>
  <c r="Z6" i="1"/>
  <c r="V6" i="1"/>
  <c r="Y6" i="1"/>
  <c r="U6" i="1"/>
  <c r="X6" i="1"/>
  <c r="T6" i="1"/>
  <c r="W6" i="1"/>
  <c r="S6" i="1"/>
  <c r="Z9" i="1"/>
  <c r="M29" i="1"/>
  <c r="L6" i="1"/>
  <c r="M64" i="1"/>
  <c r="M14" i="1"/>
  <c r="M62" i="1"/>
  <c r="M23" i="1"/>
  <c r="M87" i="1"/>
  <c r="M30" i="1"/>
  <c r="M13" i="1"/>
  <c r="M78" i="1"/>
  <c r="M45" i="1"/>
  <c r="M80" i="1"/>
  <c r="M93" i="1"/>
  <c r="M55" i="1"/>
  <c r="M94" i="1"/>
  <c r="M71" i="1"/>
  <c r="M16" i="1"/>
  <c r="M46" i="1"/>
  <c r="M39" i="1"/>
  <c r="M103" i="1"/>
  <c r="M32" i="1"/>
  <c r="M96" i="1"/>
  <c r="M89" i="1"/>
  <c r="M48" i="1"/>
  <c r="M61" i="1"/>
  <c r="M91" i="1"/>
  <c r="M77" i="1"/>
  <c r="M18" i="1"/>
  <c r="M34" i="1"/>
  <c r="M50" i="1"/>
  <c r="M66" i="1"/>
  <c r="M82" i="1"/>
  <c r="M98" i="1"/>
  <c r="M27" i="1"/>
  <c r="M43" i="1"/>
  <c r="M59" i="1"/>
  <c r="M75" i="1"/>
  <c r="M20" i="1"/>
  <c r="M36" i="1"/>
  <c r="M52" i="1"/>
  <c r="M68" i="1"/>
  <c r="M84" i="1"/>
  <c r="M100" i="1"/>
  <c r="M17" i="1"/>
  <c r="M33" i="1"/>
  <c r="M49" i="1"/>
  <c r="M65" i="1"/>
  <c r="M81" i="1"/>
  <c r="M97" i="1"/>
  <c r="M22" i="1"/>
  <c r="M38" i="1"/>
  <c r="M54" i="1"/>
  <c r="M70" i="1"/>
  <c r="M86" i="1"/>
  <c r="M102" i="1"/>
  <c r="M15" i="1"/>
  <c r="M31" i="1"/>
  <c r="M47" i="1"/>
  <c r="M63" i="1"/>
  <c r="M79" i="1"/>
  <c r="M95" i="1"/>
  <c r="M24" i="1"/>
  <c r="M40" i="1"/>
  <c r="M56" i="1"/>
  <c r="M72" i="1"/>
  <c r="M88" i="1"/>
  <c r="M104" i="1"/>
  <c r="M21" i="1"/>
  <c r="M37" i="1"/>
  <c r="M53" i="1"/>
  <c r="M69" i="1"/>
  <c r="M85" i="1"/>
  <c r="M101" i="1"/>
  <c r="M26" i="1"/>
  <c r="M42" i="1"/>
  <c r="M58" i="1"/>
  <c r="M74" i="1"/>
  <c r="M90" i="1"/>
  <c r="M19" i="1"/>
  <c r="M35" i="1"/>
  <c r="M51" i="1"/>
  <c r="M67" i="1"/>
  <c r="M83" i="1"/>
  <c r="M99" i="1"/>
  <c r="M12" i="1"/>
  <c r="M28" i="1"/>
  <c r="M44" i="1"/>
  <c r="M60" i="1"/>
  <c r="M76" i="1"/>
  <c r="M92" i="1"/>
  <c r="M25" i="1"/>
  <c r="M41" i="1"/>
  <c r="M57" i="1"/>
  <c r="M73" i="1"/>
  <c r="G16" i="1"/>
  <c r="G16" i="2"/>
  <c r="H25" i="1"/>
  <c r="L7" i="1" l="1"/>
  <c r="V9" i="1"/>
  <c r="U9" i="1"/>
  <c r="W9" i="1"/>
  <c r="Y9" i="1"/>
  <c r="X9" i="1"/>
  <c r="C18" i="1"/>
  <c r="F25" i="1" s="1"/>
  <c r="S9" i="1"/>
  <c r="U7" i="1"/>
  <c r="Z7" i="1"/>
  <c r="X7" i="1"/>
  <c r="Y7" i="1"/>
  <c r="R6" i="2"/>
  <c r="K6" i="2" s="1"/>
  <c r="F25" i="2"/>
  <c r="U10" i="1"/>
  <c r="L10" i="1"/>
  <c r="Z10" i="1"/>
  <c r="S10" i="1"/>
  <c r="T8" i="1"/>
  <c r="T10" i="1"/>
  <c r="V8" i="1"/>
  <c r="K11" i="2"/>
  <c r="K41" i="2"/>
  <c r="K16" i="2"/>
  <c r="K31" i="2"/>
  <c r="K9" i="2"/>
  <c r="K15" i="2"/>
  <c r="K29" i="2"/>
  <c r="K10" i="2"/>
  <c r="K54" i="2"/>
  <c r="K20" i="2"/>
  <c r="K33" i="2"/>
  <c r="K27" i="2"/>
  <c r="K34" i="2"/>
  <c r="K46" i="2"/>
  <c r="K48" i="2"/>
  <c r="K53" i="2"/>
  <c r="E17" i="2"/>
  <c r="E21" i="2"/>
  <c r="K35" i="2"/>
  <c r="K13" i="2"/>
  <c r="K7" i="2"/>
  <c r="K22" i="2"/>
  <c r="K49" i="2"/>
  <c r="K30" i="2"/>
  <c r="K36" i="2"/>
  <c r="K51" i="2"/>
  <c r="E23" i="2"/>
  <c r="E18" i="2"/>
  <c r="K12" i="2"/>
  <c r="K21" i="2"/>
  <c r="K37" i="2"/>
  <c r="K19" i="2"/>
  <c r="K42" i="2"/>
  <c r="K25" i="2"/>
  <c r="K23" i="2"/>
  <c r="K24" i="2"/>
  <c r="K39" i="2"/>
  <c r="K38" i="2"/>
  <c r="K40" i="2"/>
  <c r="K52" i="2"/>
  <c r="E19" i="2"/>
  <c r="E22" i="2"/>
  <c r="K14" i="2"/>
  <c r="K44" i="2"/>
  <c r="K32" i="2"/>
  <c r="K26" i="2"/>
  <c r="K8" i="2"/>
  <c r="K47" i="2"/>
  <c r="K18" i="2"/>
  <c r="K28" i="2"/>
  <c r="K17" i="2"/>
  <c r="K50" i="2"/>
  <c r="K43" i="2"/>
  <c r="K45" i="2"/>
  <c r="E24" i="2"/>
  <c r="E20" i="2"/>
  <c r="W8" i="1"/>
  <c r="Y11" i="1"/>
  <c r="V10" i="1"/>
  <c r="Y10" i="1"/>
  <c r="T7" i="1"/>
  <c r="W7" i="1"/>
  <c r="Z8" i="1"/>
  <c r="X11" i="1"/>
  <c r="L9" i="1"/>
  <c r="L8" i="1"/>
  <c r="W10" i="1"/>
  <c r="S7" i="1"/>
  <c r="U8" i="1"/>
  <c r="S8" i="1"/>
  <c r="S11" i="1"/>
  <c r="V11" i="1"/>
  <c r="L11" i="1"/>
  <c r="T11" i="1"/>
  <c r="Z11" i="1"/>
  <c r="U11" i="1"/>
  <c r="R5" i="1"/>
  <c r="Y8" i="1"/>
  <c r="Y83" i="1"/>
  <c r="Z83" i="1"/>
  <c r="V83" i="1"/>
  <c r="X83" i="1"/>
  <c r="W83" i="1"/>
  <c r="U83" i="1"/>
  <c r="T83" i="1"/>
  <c r="S83" i="1"/>
  <c r="Y104" i="1"/>
  <c r="X104" i="1"/>
  <c r="S104" i="1"/>
  <c r="Z104" i="1"/>
  <c r="W104" i="1"/>
  <c r="U104" i="1"/>
  <c r="V104" i="1"/>
  <c r="T104" i="1"/>
  <c r="Y40" i="1"/>
  <c r="X40" i="1"/>
  <c r="S40" i="1"/>
  <c r="Z40" i="1"/>
  <c r="W40" i="1"/>
  <c r="U40" i="1"/>
  <c r="V40" i="1"/>
  <c r="T40" i="1"/>
  <c r="Y100" i="1"/>
  <c r="Z100" i="1"/>
  <c r="V100" i="1"/>
  <c r="S100" i="1"/>
  <c r="X100" i="1"/>
  <c r="U100" i="1"/>
  <c r="W100" i="1"/>
  <c r="T100" i="1"/>
  <c r="Z66" i="1"/>
  <c r="X66" i="1"/>
  <c r="Y66" i="1"/>
  <c r="T66" i="1"/>
  <c r="W66" i="1"/>
  <c r="S66" i="1"/>
  <c r="U66" i="1"/>
  <c r="V66" i="1"/>
  <c r="Z89" i="1"/>
  <c r="X89" i="1"/>
  <c r="Y89" i="1"/>
  <c r="W89" i="1"/>
  <c r="V89" i="1"/>
  <c r="T89" i="1"/>
  <c r="U89" i="1"/>
  <c r="S89" i="1"/>
  <c r="Z45" i="1"/>
  <c r="X45" i="1"/>
  <c r="W45" i="1"/>
  <c r="Y45" i="1"/>
  <c r="V45" i="1"/>
  <c r="T45" i="1"/>
  <c r="U45" i="1"/>
  <c r="S45" i="1"/>
  <c r="Z73" i="1"/>
  <c r="X73" i="1"/>
  <c r="Y73" i="1"/>
  <c r="W73" i="1"/>
  <c r="V73" i="1"/>
  <c r="T73" i="1"/>
  <c r="U73" i="1"/>
  <c r="S73" i="1"/>
  <c r="Y92" i="1"/>
  <c r="Z92" i="1"/>
  <c r="X92" i="1"/>
  <c r="V92" i="1"/>
  <c r="S92" i="1"/>
  <c r="U92" i="1"/>
  <c r="W92" i="1"/>
  <c r="T92" i="1"/>
  <c r="Y28" i="1"/>
  <c r="W28" i="1"/>
  <c r="Z28" i="1"/>
  <c r="X28" i="1"/>
  <c r="V28" i="1"/>
  <c r="S28" i="1"/>
  <c r="U28" i="1"/>
  <c r="T28" i="1"/>
  <c r="Y67" i="1"/>
  <c r="Z67" i="1"/>
  <c r="V67" i="1"/>
  <c r="X67" i="1"/>
  <c r="W67" i="1"/>
  <c r="U67" i="1"/>
  <c r="T67" i="1"/>
  <c r="S67" i="1"/>
  <c r="Z90" i="1"/>
  <c r="X90" i="1"/>
  <c r="Y90" i="1"/>
  <c r="T90" i="1"/>
  <c r="W90" i="1"/>
  <c r="S90" i="1"/>
  <c r="U90" i="1"/>
  <c r="V90" i="1"/>
  <c r="Z26" i="1"/>
  <c r="X26" i="1"/>
  <c r="Y26" i="1"/>
  <c r="U26" i="1"/>
  <c r="W26" i="1"/>
  <c r="T26" i="1"/>
  <c r="S26" i="1"/>
  <c r="V26" i="1"/>
  <c r="Z53" i="1"/>
  <c r="X53" i="1"/>
  <c r="W53" i="1"/>
  <c r="Y53" i="1"/>
  <c r="V53" i="1"/>
  <c r="T53" i="1"/>
  <c r="U53" i="1"/>
  <c r="S53" i="1"/>
  <c r="Y88" i="1"/>
  <c r="X88" i="1"/>
  <c r="S88" i="1"/>
  <c r="W88" i="1"/>
  <c r="U88" i="1"/>
  <c r="V88" i="1"/>
  <c r="T88" i="1"/>
  <c r="Z88" i="1"/>
  <c r="Y24" i="1"/>
  <c r="W24" i="1"/>
  <c r="X24" i="1"/>
  <c r="S24" i="1"/>
  <c r="V24" i="1"/>
  <c r="U24" i="1"/>
  <c r="Z24" i="1"/>
  <c r="T24" i="1"/>
  <c r="Y47" i="1"/>
  <c r="X47" i="1"/>
  <c r="V47" i="1"/>
  <c r="Z47" i="1"/>
  <c r="W47" i="1"/>
  <c r="U47" i="1"/>
  <c r="T47" i="1"/>
  <c r="S47" i="1"/>
  <c r="Z86" i="1"/>
  <c r="X86" i="1"/>
  <c r="W86" i="1"/>
  <c r="V86" i="1"/>
  <c r="T86" i="1"/>
  <c r="S86" i="1"/>
  <c r="Y86" i="1"/>
  <c r="U86" i="1"/>
  <c r="Z22" i="1"/>
  <c r="X22" i="1"/>
  <c r="W22" i="1"/>
  <c r="V22" i="1"/>
  <c r="U22" i="1"/>
  <c r="T22" i="1"/>
  <c r="S22" i="1"/>
  <c r="Y22" i="1"/>
  <c r="Z49" i="1"/>
  <c r="X49" i="1"/>
  <c r="Y49" i="1"/>
  <c r="W49" i="1"/>
  <c r="V49" i="1"/>
  <c r="T49" i="1"/>
  <c r="U49" i="1"/>
  <c r="S49" i="1"/>
  <c r="Y84" i="1"/>
  <c r="Z84" i="1"/>
  <c r="V84" i="1"/>
  <c r="S84" i="1"/>
  <c r="U84" i="1"/>
  <c r="X84" i="1"/>
  <c r="W84" i="1"/>
  <c r="T84" i="1"/>
  <c r="Y20" i="1"/>
  <c r="W20" i="1"/>
  <c r="Z20" i="1"/>
  <c r="V20" i="1"/>
  <c r="S20" i="1"/>
  <c r="X20" i="1"/>
  <c r="U20" i="1"/>
  <c r="T20" i="1"/>
  <c r="Y27" i="1"/>
  <c r="W27" i="1"/>
  <c r="Z27" i="1"/>
  <c r="V27" i="1"/>
  <c r="X27" i="1"/>
  <c r="U27" i="1"/>
  <c r="T27" i="1"/>
  <c r="S27" i="1"/>
  <c r="Z50" i="1"/>
  <c r="X50" i="1"/>
  <c r="Y50" i="1"/>
  <c r="T50" i="1"/>
  <c r="W50" i="1"/>
  <c r="S50" i="1"/>
  <c r="V50" i="1"/>
  <c r="U50" i="1"/>
  <c r="Y91" i="1"/>
  <c r="Z91" i="1"/>
  <c r="V91" i="1"/>
  <c r="X91" i="1"/>
  <c r="W91" i="1"/>
  <c r="U91" i="1"/>
  <c r="T91" i="1"/>
  <c r="S91" i="1"/>
  <c r="Y96" i="1"/>
  <c r="X96" i="1"/>
  <c r="Z96" i="1"/>
  <c r="S96" i="1"/>
  <c r="W96" i="1"/>
  <c r="U96" i="1"/>
  <c r="V96" i="1"/>
  <c r="T96" i="1"/>
  <c r="Z46" i="1"/>
  <c r="X46" i="1"/>
  <c r="W46" i="1"/>
  <c r="V46" i="1"/>
  <c r="T46" i="1"/>
  <c r="Y46" i="1"/>
  <c r="S46" i="1"/>
  <c r="U46" i="1"/>
  <c r="Y55" i="1"/>
  <c r="X55" i="1"/>
  <c r="V55" i="1"/>
  <c r="Z55" i="1"/>
  <c r="W55" i="1"/>
  <c r="U55" i="1"/>
  <c r="T55" i="1"/>
  <c r="S55" i="1"/>
  <c r="Z78" i="1"/>
  <c r="X78" i="1"/>
  <c r="W78" i="1"/>
  <c r="V78" i="1"/>
  <c r="T78" i="1"/>
  <c r="Y78" i="1"/>
  <c r="S78" i="1"/>
  <c r="U78" i="1"/>
  <c r="Y23" i="1"/>
  <c r="W23" i="1"/>
  <c r="X23" i="1"/>
  <c r="V23" i="1"/>
  <c r="Z23" i="1"/>
  <c r="U23" i="1"/>
  <c r="T23" i="1"/>
  <c r="S23" i="1"/>
  <c r="Y44" i="1"/>
  <c r="Z44" i="1"/>
  <c r="V44" i="1"/>
  <c r="S44" i="1"/>
  <c r="U44" i="1"/>
  <c r="X44" i="1"/>
  <c r="W44" i="1"/>
  <c r="T44" i="1"/>
  <c r="Z42" i="1"/>
  <c r="X42" i="1"/>
  <c r="Y42" i="1"/>
  <c r="T42" i="1"/>
  <c r="W42" i="1"/>
  <c r="S42" i="1"/>
  <c r="V42" i="1"/>
  <c r="U42" i="1"/>
  <c r="Y63" i="1"/>
  <c r="X63" i="1"/>
  <c r="V63" i="1"/>
  <c r="Z63" i="1"/>
  <c r="W63" i="1"/>
  <c r="U63" i="1"/>
  <c r="T63" i="1"/>
  <c r="S63" i="1"/>
  <c r="Z38" i="1"/>
  <c r="X38" i="1"/>
  <c r="W38" i="1"/>
  <c r="Y38" i="1"/>
  <c r="V38" i="1"/>
  <c r="T38" i="1"/>
  <c r="S38" i="1"/>
  <c r="U38" i="1"/>
  <c r="Y36" i="1"/>
  <c r="W36" i="1"/>
  <c r="Z36" i="1"/>
  <c r="V36" i="1"/>
  <c r="S36" i="1"/>
  <c r="X36" i="1"/>
  <c r="U36" i="1"/>
  <c r="T36" i="1"/>
  <c r="Z94" i="1"/>
  <c r="X94" i="1"/>
  <c r="Y94" i="1"/>
  <c r="W94" i="1"/>
  <c r="V94" i="1"/>
  <c r="T94" i="1"/>
  <c r="S94" i="1"/>
  <c r="U94" i="1"/>
  <c r="Y76" i="1"/>
  <c r="Z76" i="1"/>
  <c r="V76" i="1"/>
  <c r="S76" i="1"/>
  <c r="U76" i="1"/>
  <c r="X76" i="1"/>
  <c r="W76" i="1"/>
  <c r="T76" i="1"/>
  <c r="L12" i="1"/>
  <c r="Y12" i="1"/>
  <c r="W12" i="1"/>
  <c r="Z12" i="1"/>
  <c r="V12" i="1"/>
  <c r="S12" i="1"/>
  <c r="U12" i="1"/>
  <c r="X12" i="1"/>
  <c r="T12" i="1"/>
  <c r="Z74" i="1"/>
  <c r="X74" i="1"/>
  <c r="Y74" i="1"/>
  <c r="T74" i="1"/>
  <c r="W74" i="1"/>
  <c r="S74" i="1"/>
  <c r="V74" i="1"/>
  <c r="U74" i="1"/>
  <c r="Y72" i="1"/>
  <c r="X72" i="1"/>
  <c r="S72" i="1"/>
  <c r="Z72" i="1"/>
  <c r="W72" i="1"/>
  <c r="U72" i="1"/>
  <c r="V72" i="1"/>
  <c r="T72" i="1"/>
  <c r="Z70" i="1"/>
  <c r="X70" i="1"/>
  <c r="W70" i="1"/>
  <c r="Y70" i="1"/>
  <c r="V70" i="1"/>
  <c r="T70" i="1"/>
  <c r="S70" i="1"/>
  <c r="U70" i="1"/>
  <c r="Z97" i="1"/>
  <c r="X97" i="1"/>
  <c r="Y97" i="1"/>
  <c r="W97" i="1"/>
  <c r="V97" i="1"/>
  <c r="T97" i="1"/>
  <c r="U97" i="1"/>
  <c r="S97" i="1"/>
  <c r="Z33" i="1"/>
  <c r="X33" i="1"/>
  <c r="Y33" i="1"/>
  <c r="W33" i="1"/>
  <c r="V33" i="1"/>
  <c r="T33" i="1"/>
  <c r="U33" i="1"/>
  <c r="S33" i="1"/>
  <c r="Y68" i="1"/>
  <c r="Z68" i="1"/>
  <c r="V68" i="1"/>
  <c r="S68" i="1"/>
  <c r="X68" i="1"/>
  <c r="U68" i="1"/>
  <c r="T68" i="1"/>
  <c r="W68" i="1"/>
  <c r="Y75" i="1"/>
  <c r="Z75" i="1"/>
  <c r="V75" i="1"/>
  <c r="X75" i="1"/>
  <c r="W75" i="1"/>
  <c r="U75" i="1"/>
  <c r="T75" i="1"/>
  <c r="S75" i="1"/>
  <c r="Z98" i="1"/>
  <c r="X98" i="1"/>
  <c r="Y98" i="1"/>
  <c r="T98" i="1"/>
  <c r="W98" i="1"/>
  <c r="S98" i="1"/>
  <c r="U98" i="1"/>
  <c r="V98" i="1"/>
  <c r="Z34" i="1"/>
  <c r="X34" i="1"/>
  <c r="Y34" i="1"/>
  <c r="T34" i="1"/>
  <c r="S34" i="1"/>
  <c r="U34" i="1"/>
  <c r="W34" i="1"/>
  <c r="V34" i="1"/>
  <c r="Z61" i="1"/>
  <c r="X61" i="1"/>
  <c r="W61" i="1"/>
  <c r="Y61" i="1"/>
  <c r="V61" i="1"/>
  <c r="T61" i="1"/>
  <c r="U61" i="1"/>
  <c r="S61" i="1"/>
  <c r="Y32" i="1"/>
  <c r="W32" i="1"/>
  <c r="X32" i="1"/>
  <c r="Z32" i="1"/>
  <c r="S32" i="1"/>
  <c r="U32" i="1"/>
  <c r="V32" i="1"/>
  <c r="T32" i="1"/>
  <c r="Y16" i="1"/>
  <c r="W16" i="1"/>
  <c r="X16" i="1"/>
  <c r="U16" i="1"/>
  <c r="S16" i="1"/>
  <c r="Z16" i="1"/>
  <c r="V16" i="1"/>
  <c r="T16" i="1"/>
  <c r="Z93" i="1"/>
  <c r="X93" i="1"/>
  <c r="W93" i="1"/>
  <c r="Y93" i="1"/>
  <c r="V93" i="1"/>
  <c r="T93" i="1"/>
  <c r="U93" i="1"/>
  <c r="S93" i="1"/>
  <c r="Z13" i="1"/>
  <c r="X13" i="1"/>
  <c r="W13" i="1"/>
  <c r="Y13" i="1"/>
  <c r="V13" i="1"/>
  <c r="T13" i="1"/>
  <c r="S13" i="1"/>
  <c r="U13" i="1"/>
  <c r="Z62" i="1"/>
  <c r="X62" i="1"/>
  <c r="Y62" i="1"/>
  <c r="W62" i="1"/>
  <c r="V62" i="1"/>
  <c r="T62" i="1"/>
  <c r="S62" i="1"/>
  <c r="U62" i="1"/>
  <c r="Y64" i="1"/>
  <c r="X64" i="1"/>
  <c r="Z64" i="1"/>
  <c r="S64" i="1"/>
  <c r="W64" i="1"/>
  <c r="U64" i="1"/>
  <c r="V64" i="1"/>
  <c r="T64" i="1"/>
  <c r="Z25" i="1"/>
  <c r="X25" i="1"/>
  <c r="Y25" i="1"/>
  <c r="W25" i="1"/>
  <c r="V25" i="1"/>
  <c r="T25" i="1"/>
  <c r="U25" i="1"/>
  <c r="S25" i="1"/>
  <c r="Y19" i="1"/>
  <c r="W19" i="1"/>
  <c r="Z19" i="1"/>
  <c r="V19" i="1"/>
  <c r="X19" i="1"/>
  <c r="U19" i="1"/>
  <c r="T19" i="1"/>
  <c r="S19" i="1"/>
  <c r="Z69" i="1"/>
  <c r="X69" i="1"/>
  <c r="W69" i="1"/>
  <c r="Y69" i="1"/>
  <c r="V69" i="1"/>
  <c r="T69" i="1"/>
  <c r="U69" i="1"/>
  <c r="S69" i="1"/>
  <c r="Z102" i="1"/>
  <c r="X102" i="1"/>
  <c r="W102" i="1"/>
  <c r="Y102" i="1"/>
  <c r="V102" i="1"/>
  <c r="T102" i="1"/>
  <c r="S102" i="1"/>
  <c r="U102" i="1"/>
  <c r="Z65" i="1"/>
  <c r="X65" i="1"/>
  <c r="Y65" i="1"/>
  <c r="W65" i="1"/>
  <c r="V65" i="1"/>
  <c r="T65" i="1"/>
  <c r="U65" i="1"/>
  <c r="S65" i="1"/>
  <c r="Y43" i="1"/>
  <c r="Z43" i="1"/>
  <c r="V43" i="1"/>
  <c r="X43" i="1"/>
  <c r="W43" i="1"/>
  <c r="U43" i="1"/>
  <c r="T43" i="1"/>
  <c r="S43" i="1"/>
  <c r="Z77" i="1"/>
  <c r="X77" i="1"/>
  <c r="W77" i="1"/>
  <c r="Y77" i="1"/>
  <c r="V77" i="1"/>
  <c r="T77" i="1"/>
  <c r="U77" i="1"/>
  <c r="S77" i="1"/>
  <c r="Y39" i="1"/>
  <c r="X39" i="1"/>
  <c r="V39" i="1"/>
  <c r="Z39" i="1"/>
  <c r="W39" i="1"/>
  <c r="U39" i="1"/>
  <c r="T39" i="1"/>
  <c r="S39" i="1"/>
  <c r="Y87" i="1"/>
  <c r="X87" i="1"/>
  <c r="V87" i="1"/>
  <c r="Z87" i="1"/>
  <c r="W87" i="1"/>
  <c r="U87" i="1"/>
  <c r="T87" i="1"/>
  <c r="S87" i="1"/>
  <c r="Z57" i="1"/>
  <c r="X57" i="1"/>
  <c r="Y57" i="1"/>
  <c r="W57" i="1"/>
  <c r="V57" i="1"/>
  <c r="T57" i="1"/>
  <c r="U57" i="1"/>
  <c r="S57" i="1"/>
  <c r="Y51" i="1"/>
  <c r="Z51" i="1"/>
  <c r="V51" i="1"/>
  <c r="X51" i="1"/>
  <c r="W51" i="1"/>
  <c r="U51" i="1"/>
  <c r="T51" i="1"/>
  <c r="S51" i="1"/>
  <c r="Z101" i="1"/>
  <c r="X101" i="1"/>
  <c r="W101" i="1"/>
  <c r="Y101" i="1"/>
  <c r="V101" i="1"/>
  <c r="T101" i="1"/>
  <c r="U101" i="1"/>
  <c r="S101" i="1"/>
  <c r="Z37" i="1"/>
  <c r="X37" i="1"/>
  <c r="W37" i="1"/>
  <c r="Y37" i="1"/>
  <c r="V37" i="1"/>
  <c r="T37" i="1"/>
  <c r="U37" i="1"/>
  <c r="S37" i="1"/>
  <c r="Y95" i="1"/>
  <c r="X95" i="1"/>
  <c r="V95" i="1"/>
  <c r="Z95" i="1"/>
  <c r="W95" i="1"/>
  <c r="U95" i="1"/>
  <c r="T95" i="1"/>
  <c r="S95" i="1"/>
  <c r="Y31" i="1"/>
  <c r="W31" i="1"/>
  <c r="X31" i="1"/>
  <c r="V31" i="1"/>
  <c r="Z31" i="1"/>
  <c r="U31" i="1"/>
  <c r="T31" i="1"/>
  <c r="S31" i="1"/>
  <c r="Z41" i="1"/>
  <c r="X41" i="1"/>
  <c r="Y41" i="1"/>
  <c r="W41" i="1"/>
  <c r="V41" i="1"/>
  <c r="T41" i="1"/>
  <c r="U41" i="1"/>
  <c r="S41" i="1"/>
  <c r="Y60" i="1"/>
  <c r="Z60" i="1"/>
  <c r="X60" i="1"/>
  <c r="V60" i="1"/>
  <c r="S60" i="1"/>
  <c r="U60" i="1"/>
  <c r="W60" i="1"/>
  <c r="T60" i="1"/>
  <c r="Y99" i="1"/>
  <c r="Z99" i="1"/>
  <c r="V99" i="1"/>
  <c r="X99" i="1"/>
  <c r="W99" i="1"/>
  <c r="U99" i="1"/>
  <c r="T99" i="1"/>
  <c r="S99" i="1"/>
  <c r="Y35" i="1"/>
  <c r="W35" i="1"/>
  <c r="Z35" i="1"/>
  <c r="V35" i="1"/>
  <c r="X35" i="1"/>
  <c r="U35" i="1"/>
  <c r="T35" i="1"/>
  <c r="S35" i="1"/>
  <c r="Z58" i="1"/>
  <c r="X58" i="1"/>
  <c r="Y58" i="1"/>
  <c r="T58" i="1"/>
  <c r="W58" i="1"/>
  <c r="S58" i="1"/>
  <c r="U58" i="1"/>
  <c r="V58" i="1"/>
  <c r="Z85" i="1"/>
  <c r="X85" i="1"/>
  <c r="W85" i="1"/>
  <c r="Y85" i="1"/>
  <c r="V85" i="1"/>
  <c r="T85" i="1"/>
  <c r="U85" i="1"/>
  <c r="S85" i="1"/>
  <c r="Z21" i="1"/>
  <c r="X21" i="1"/>
  <c r="W21" i="1"/>
  <c r="Y21" i="1"/>
  <c r="V21" i="1"/>
  <c r="U21" i="1"/>
  <c r="T21" i="1"/>
  <c r="S21" i="1"/>
  <c r="Y56" i="1"/>
  <c r="X56" i="1"/>
  <c r="S56" i="1"/>
  <c r="W56" i="1"/>
  <c r="U56" i="1"/>
  <c r="V56" i="1"/>
  <c r="T56" i="1"/>
  <c r="Z56" i="1"/>
  <c r="Y79" i="1"/>
  <c r="X79" i="1"/>
  <c r="V79" i="1"/>
  <c r="Z79" i="1"/>
  <c r="W79" i="1"/>
  <c r="U79" i="1"/>
  <c r="T79" i="1"/>
  <c r="S79" i="1"/>
  <c r="Y15" i="1"/>
  <c r="W15" i="1"/>
  <c r="X15" i="1"/>
  <c r="V15" i="1"/>
  <c r="Z15" i="1"/>
  <c r="U15" i="1"/>
  <c r="T15" i="1"/>
  <c r="S15" i="1"/>
  <c r="Z54" i="1"/>
  <c r="X54" i="1"/>
  <c r="W54" i="1"/>
  <c r="V54" i="1"/>
  <c r="T54" i="1"/>
  <c r="S54" i="1"/>
  <c r="Y54" i="1"/>
  <c r="U54" i="1"/>
  <c r="Z81" i="1"/>
  <c r="X81" i="1"/>
  <c r="Y81" i="1"/>
  <c r="W81" i="1"/>
  <c r="V81" i="1"/>
  <c r="T81" i="1"/>
  <c r="U81" i="1"/>
  <c r="S81" i="1"/>
  <c r="Z17" i="1"/>
  <c r="X17" i="1"/>
  <c r="Y17" i="1"/>
  <c r="W17" i="1"/>
  <c r="V17" i="1"/>
  <c r="T17" i="1"/>
  <c r="U17" i="1"/>
  <c r="S17" i="1"/>
  <c r="Y52" i="1"/>
  <c r="Z52" i="1"/>
  <c r="V52" i="1"/>
  <c r="S52" i="1"/>
  <c r="U52" i="1"/>
  <c r="W52" i="1"/>
  <c r="T52" i="1"/>
  <c r="X52" i="1"/>
  <c r="Y59" i="1"/>
  <c r="Z59" i="1"/>
  <c r="V59" i="1"/>
  <c r="X59" i="1"/>
  <c r="W59" i="1"/>
  <c r="U59" i="1"/>
  <c r="T59" i="1"/>
  <c r="S59" i="1"/>
  <c r="Z82" i="1"/>
  <c r="X82" i="1"/>
  <c r="Y82" i="1"/>
  <c r="T82" i="1"/>
  <c r="W82" i="1"/>
  <c r="S82" i="1"/>
  <c r="V82" i="1"/>
  <c r="U82" i="1"/>
  <c r="Z18" i="1"/>
  <c r="X18" i="1"/>
  <c r="Y18" i="1"/>
  <c r="T18" i="1"/>
  <c r="U18" i="1"/>
  <c r="S18" i="1"/>
  <c r="V18" i="1"/>
  <c r="W18" i="1"/>
  <c r="Y48" i="1"/>
  <c r="X48" i="1"/>
  <c r="S48" i="1"/>
  <c r="W48" i="1"/>
  <c r="U48" i="1"/>
  <c r="Z48" i="1"/>
  <c r="V48" i="1"/>
  <c r="T48" i="1"/>
  <c r="Y103" i="1"/>
  <c r="X103" i="1"/>
  <c r="V103" i="1"/>
  <c r="Z103" i="1"/>
  <c r="W103" i="1"/>
  <c r="U103" i="1"/>
  <c r="T103" i="1"/>
  <c r="S103" i="1"/>
  <c r="Y71" i="1"/>
  <c r="X71" i="1"/>
  <c r="V71" i="1"/>
  <c r="Z71" i="1"/>
  <c r="W71" i="1"/>
  <c r="U71" i="1"/>
  <c r="T71" i="1"/>
  <c r="S71" i="1"/>
  <c r="Y80" i="1"/>
  <c r="X80" i="1"/>
  <c r="S80" i="1"/>
  <c r="W80" i="1"/>
  <c r="U80" i="1"/>
  <c r="Z80" i="1"/>
  <c r="V80" i="1"/>
  <c r="T80" i="1"/>
  <c r="Z30" i="1"/>
  <c r="X30" i="1"/>
  <c r="Y30" i="1"/>
  <c r="V30" i="1"/>
  <c r="T30" i="1"/>
  <c r="W30" i="1"/>
  <c r="S30" i="1"/>
  <c r="U30" i="1"/>
  <c r="Z14" i="1"/>
  <c r="X14" i="1"/>
  <c r="W14" i="1"/>
  <c r="V14" i="1"/>
  <c r="T14" i="1"/>
  <c r="Y14" i="1"/>
  <c r="S14" i="1"/>
  <c r="U14" i="1"/>
  <c r="Z29" i="1"/>
  <c r="X29" i="1"/>
  <c r="W29" i="1"/>
  <c r="Y29" i="1"/>
  <c r="V29" i="1"/>
  <c r="T29" i="1"/>
  <c r="U29" i="1"/>
  <c r="S29" i="1"/>
  <c r="L100" i="1"/>
  <c r="L59" i="1"/>
  <c r="L80" i="1"/>
  <c r="L82" i="1"/>
  <c r="L18" i="1"/>
  <c r="L83" i="1"/>
  <c r="L49" i="1"/>
  <c r="L72" i="1"/>
  <c r="L45" i="1"/>
  <c r="L84" i="1"/>
  <c r="L20" i="1"/>
  <c r="L43" i="1"/>
  <c r="L70" i="1"/>
  <c r="L64" i="1"/>
  <c r="L39" i="1"/>
  <c r="L66" i="1"/>
  <c r="L78" i="1"/>
  <c r="L74" i="1"/>
  <c r="L93" i="1"/>
  <c r="L29" i="1"/>
  <c r="L68" i="1"/>
  <c r="L91" i="1"/>
  <c r="L27" i="1"/>
  <c r="L89" i="1"/>
  <c r="L87" i="1"/>
  <c r="L23" i="1"/>
  <c r="L50" i="1"/>
  <c r="L13" i="1"/>
  <c r="L102" i="1"/>
  <c r="L38" i="1"/>
  <c r="L32" i="1"/>
  <c r="L98" i="1"/>
  <c r="L34" i="1"/>
  <c r="L62" i="1"/>
  <c r="L94" i="1"/>
  <c r="L14" i="1"/>
  <c r="L77" i="1"/>
  <c r="L75" i="1"/>
  <c r="L96" i="1"/>
  <c r="L42" i="1"/>
  <c r="L61" i="1"/>
  <c r="L36" i="1"/>
  <c r="L86" i="1"/>
  <c r="L22" i="1"/>
  <c r="L57" i="1"/>
  <c r="L16" i="1"/>
  <c r="L55" i="1"/>
  <c r="L53" i="1"/>
  <c r="L19" i="1"/>
  <c r="L104" i="1"/>
  <c r="L31" i="1"/>
  <c r="L81" i="1"/>
  <c r="L26" i="1"/>
  <c r="L41" i="1"/>
  <c r="L103" i="1"/>
  <c r="L101" i="1"/>
  <c r="L37" i="1"/>
  <c r="L44" i="1"/>
  <c r="L67" i="1"/>
  <c r="L90" i="1"/>
  <c r="L40" i="1"/>
  <c r="L95" i="1"/>
  <c r="L46" i="1"/>
  <c r="L88" i="1"/>
  <c r="L15" i="1"/>
  <c r="L65" i="1"/>
  <c r="L54" i="1"/>
  <c r="L25" i="1"/>
  <c r="L48" i="1"/>
  <c r="L85" i="1"/>
  <c r="L21" i="1"/>
  <c r="L28" i="1"/>
  <c r="L51" i="1"/>
  <c r="L92" i="1"/>
  <c r="L97" i="1"/>
  <c r="L47" i="1"/>
  <c r="L56" i="1"/>
  <c r="L79" i="1"/>
  <c r="L24" i="1"/>
  <c r="L30" i="1"/>
  <c r="L60" i="1"/>
  <c r="L58" i="1"/>
  <c r="L52" i="1"/>
  <c r="L73" i="1"/>
  <c r="L71" i="1"/>
  <c r="L69" i="1"/>
  <c r="L76" i="1"/>
  <c r="L99" i="1"/>
  <c r="L35" i="1"/>
  <c r="L33" i="1"/>
  <c r="L17" i="1"/>
  <c r="L63" i="1"/>
  <c r="H18" i="2"/>
  <c r="H20" i="2"/>
  <c r="H21" i="2"/>
  <c r="H24" i="2"/>
  <c r="H17" i="2"/>
  <c r="H19" i="2"/>
  <c r="H23" i="2"/>
  <c r="H22" i="2"/>
  <c r="G25" i="1"/>
  <c r="G23" i="2"/>
  <c r="G19" i="2"/>
  <c r="G22" i="2"/>
  <c r="G21" i="2"/>
  <c r="G17" i="2"/>
  <c r="K11" i="1" l="1"/>
  <c r="K93" i="1"/>
  <c r="K27" i="1"/>
  <c r="K31" i="1"/>
  <c r="K60" i="1"/>
  <c r="K51" i="1"/>
  <c r="K76" i="1"/>
  <c r="K36" i="1"/>
  <c r="K66" i="1"/>
  <c r="K73" i="1"/>
  <c r="K15" i="1"/>
  <c r="K90" i="1"/>
  <c r="K56" i="1"/>
  <c r="K7" i="1"/>
  <c r="K72" i="1"/>
  <c r="K82" i="1"/>
  <c r="K20" i="1"/>
  <c r="K74" i="1"/>
  <c r="K85" i="1"/>
  <c r="K83" i="1"/>
  <c r="K23" i="1"/>
  <c r="K52" i="1"/>
  <c r="K98" i="1"/>
  <c r="K59" i="1"/>
  <c r="K88" i="1"/>
  <c r="K14" i="1"/>
  <c r="K63" i="1"/>
  <c r="K92" i="1"/>
  <c r="R6" i="1"/>
  <c r="K6" i="1" s="1"/>
  <c r="K17" i="1"/>
  <c r="K39" i="1"/>
  <c r="K84" i="1"/>
  <c r="K61" i="1"/>
  <c r="K75" i="1"/>
  <c r="K41" i="1"/>
  <c r="K19" i="1"/>
  <c r="K79" i="1"/>
  <c r="K64" i="1"/>
  <c r="K55" i="1"/>
  <c r="K100" i="1"/>
  <c r="K35" i="1"/>
  <c r="K91" i="1"/>
  <c r="K62" i="1"/>
  <c r="K33" i="1"/>
  <c r="K95" i="1"/>
  <c r="K34" i="1"/>
  <c r="K10" i="1"/>
  <c r="K87" i="1"/>
  <c r="K26" i="1"/>
  <c r="K99" i="1"/>
  <c r="K25" i="1"/>
  <c r="K94" i="1"/>
  <c r="K48" i="1"/>
  <c r="K29" i="1"/>
  <c r="K70" i="1"/>
  <c r="K78" i="1"/>
  <c r="K103" i="1"/>
  <c r="K86" i="1"/>
  <c r="K16" i="1"/>
  <c r="K8" i="1"/>
  <c r="K81" i="1"/>
  <c r="K80" i="1"/>
  <c r="K12" i="1"/>
  <c r="K102" i="1"/>
  <c r="F16" i="1"/>
  <c r="K97" i="1"/>
  <c r="K21" i="1"/>
  <c r="K38" i="1"/>
  <c r="K58" i="1"/>
  <c r="K24" i="1"/>
  <c r="K42" i="1"/>
  <c r="K65" i="1"/>
  <c r="K28" i="1"/>
  <c r="K89" i="1"/>
  <c r="E17" i="1"/>
  <c r="F20" i="2"/>
  <c r="F19" i="2"/>
  <c r="F24" i="2"/>
  <c r="F21" i="2"/>
  <c r="F18" i="2"/>
  <c r="N53" i="2"/>
  <c r="N51" i="2"/>
  <c r="N49" i="2"/>
  <c r="N47" i="2"/>
  <c r="N45" i="2"/>
  <c r="N43" i="2"/>
  <c r="N41" i="2"/>
  <c r="N39" i="2"/>
  <c r="N52" i="2"/>
  <c r="N44" i="2"/>
  <c r="N37" i="2"/>
  <c r="N35" i="2"/>
  <c r="N33" i="2"/>
  <c r="N31" i="2"/>
  <c r="N29" i="2"/>
  <c r="N27" i="2"/>
  <c r="N50" i="2"/>
  <c r="N42" i="2"/>
  <c r="N40" i="2"/>
  <c r="N34" i="2"/>
  <c r="N26" i="2"/>
  <c r="N25" i="2"/>
  <c r="N23" i="2"/>
  <c r="N21" i="2"/>
  <c r="N19" i="2"/>
  <c r="N16" i="2"/>
  <c r="N14" i="2"/>
  <c r="N13" i="2"/>
  <c r="N12" i="2"/>
  <c r="N11" i="2"/>
  <c r="N10" i="2"/>
  <c r="N9" i="2"/>
  <c r="N8" i="2"/>
  <c r="N7" i="2"/>
  <c r="N36" i="2"/>
  <c r="N32" i="2"/>
  <c r="N17" i="2"/>
  <c r="N30" i="2"/>
  <c r="N28" i="2"/>
  <c r="N18" i="2"/>
  <c r="N22" i="2"/>
  <c r="N38" i="2"/>
  <c r="N24" i="2"/>
  <c r="N20" i="2"/>
  <c r="F17" i="2"/>
  <c r="N54" i="2"/>
  <c r="N48" i="2"/>
  <c r="N46" i="2"/>
  <c r="N15" i="2"/>
  <c r="N6" i="2"/>
  <c r="F22" i="2"/>
  <c r="F23" i="2"/>
  <c r="K32" i="1"/>
  <c r="K18" i="1"/>
  <c r="K69" i="1"/>
  <c r="K71" i="1"/>
  <c r="K37" i="1"/>
  <c r="K68" i="1"/>
  <c r="K54" i="1"/>
  <c r="K22" i="1"/>
  <c r="K101" i="1"/>
  <c r="K96" i="1"/>
  <c r="K43" i="1"/>
  <c r="K9" i="1"/>
  <c r="K40" i="1"/>
  <c r="K104" i="1"/>
  <c r="K49" i="1"/>
  <c r="K53" i="1"/>
  <c r="K67" i="1"/>
  <c r="K46" i="1"/>
  <c r="K47" i="1"/>
  <c r="K13" i="1"/>
  <c r="K44" i="1"/>
  <c r="K57" i="1"/>
  <c r="K30" i="1"/>
  <c r="K45" i="1"/>
  <c r="K50" i="1"/>
  <c r="K77" i="1"/>
  <c r="E22" i="1"/>
  <c r="E19" i="1"/>
  <c r="E21" i="1"/>
  <c r="E18" i="1"/>
  <c r="E23" i="1"/>
  <c r="E20" i="1"/>
  <c r="E24" i="1"/>
  <c r="H17" i="1"/>
  <c r="G18" i="2"/>
  <c r="G20" i="2"/>
  <c r="G24" i="2"/>
  <c r="G17" i="1"/>
  <c r="F18" i="1" l="1"/>
  <c r="F24" i="1"/>
  <c r="F22" i="1"/>
  <c r="N10" i="1"/>
  <c r="N46" i="1"/>
  <c r="N62" i="1"/>
  <c r="N70" i="1"/>
  <c r="N82" i="1"/>
  <c r="N90" i="1"/>
  <c r="N98" i="1"/>
  <c r="N7" i="1"/>
  <c r="N11" i="1"/>
  <c r="N15" i="1"/>
  <c r="N19" i="1"/>
  <c r="N23" i="1"/>
  <c r="N27" i="1"/>
  <c r="N31" i="1"/>
  <c r="N35" i="1"/>
  <c r="N39" i="1"/>
  <c r="N43" i="1"/>
  <c r="N47" i="1"/>
  <c r="N51" i="1"/>
  <c r="N55" i="1"/>
  <c r="N59" i="1"/>
  <c r="N63" i="1"/>
  <c r="N67" i="1"/>
  <c r="N71" i="1"/>
  <c r="N75" i="1"/>
  <c r="N79" i="1"/>
  <c r="N83" i="1"/>
  <c r="N87" i="1"/>
  <c r="N91" i="1"/>
  <c r="N95" i="1"/>
  <c r="N99" i="1"/>
  <c r="N103" i="1"/>
  <c r="N12" i="1"/>
  <c r="N16" i="1"/>
  <c r="N20" i="1"/>
  <c r="N24" i="1"/>
  <c r="N28" i="1"/>
  <c r="N32" i="1"/>
  <c r="N36" i="1"/>
  <c r="N44" i="1"/>
  <c r="N48" i="1"/>
  <c r="N52" i="1"/>
  <c r="N60" i="1"/>
  <c r="N68" i="1"/>
  <c r="N76" i="1"/>
  <c r="N84" i="1"/>
  <c r="N92" i="1"/>
  <c r="N100" i="1"/>
  <c r="N8" i="1"/>
  <c r="N40" i="1"/>
  <c r="N56" i="1"/>
  <c r="N64" i="1"/>
  <c r="N72" i="1"/>
  <c r="N80" i="1"/>
  <c r="N88" i="1"/>
  <c r="N96" i="1"/>
  <c r="N104" i="1"/>
  <c r="N9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93" i="1"/>
  <c r="N97" i="1"/>
  <c r="N101" i="1"/>
  <c r="N6" i="1"/>
  <c r="N14" i="1"/>
  <c r="N18" i="1"/>
  <c r="N22" i="1"/>
  <c r="N26" i="1"/>
  <c r="N30" i="1"/>
  <c r="N34" i="1"/>
  <c r="N38" i="1"/>
  <c r="N42" i="1"/>
  <c r="N50" i="1"/>
  <c r="N54" i="1"/>
  <c r="N58" i="1"/>
  <c r="N66" i="1"/>
  <c r="N74" i="1"/>
  <c r="N78" i="1"/>
  <c r="N86" i="1"/>
  <c r="N94" i="1"/>
  <c r="N102" i="1"/>
  <c r="F17" i="1"/>
  <c r="F21" i="1"/>
  <c r="F19" i="1"/>
  <c r="F20" i="1"/>
  <c r="F23" i="1"/>
  <c r="H21" i="1"/>
  <c r="H24" i="1"/>
  <c r="G20" i="1"/>
  <c r="G24" i="1"/>
  <c r="G22" i="1"/>
  <c r="H19" i="1"/>
  <c r="G21" i="1"/>
  <c r="H23" i="1"/>
  <c r="G19" i="1"/>
  <c r="H22" i="1"/>
  <c r="G18" i="1"/>
  <c r="G23" i="1"/>
  <c r="H20" i="1"/>
  <c r="H18" i="1"/>
</calcChain>
</file>

<file path=xl/sharedStrings.xml><?xml version="1.0" encoding="utf-8"?>
<sst xmlns="http://schemas.openxmlformats.org/spreadsheetml/2006/main" count="74" uniqueCount="30">
  <si>
    <t>절대평가 과목 표준점수 추정기</t>
    <phoneticPr fontId="2" type="noConversion"/>
  </si>
  <si>
    <t>과목명</t>
    <phoneticPr fontId="2" type="noConversion"/>
  </si>
  <si>
    <t>영어</t>
    <phoneticPr fontId="2" type="noConversion"/>
  </si>
  <si>
    <t>등급</t>
    <phoneticPr fontId="2" type="noConversion"/>
  </si>
  <si>
    <t>누적비율(%)</t>
    <phoneticPr fontId="2" type="noConversion"/>
  </si>
  <si>
    <t>계산결과</t>
    <phoneticPr fontId="2" type="noConversion"/>
  </si>
  <si>
    <t>평균</t>
    <phoneticPr fontId="2" type="noConversion"/>
  </si>
  <si>
    <t>표준편차</t>
    <phoneticPr fontId="2" type="noConversion"/>
  </si>
  <si>
    <t>도수분포표(등간격 근사)</t>
    <phoneticPr fontId="2" type="noConversion"/>
  </si>
  <si>
    <t>원점수</t>
    <phoneticPr fontId="2" type="noConversion"/>
  </si>
  <si>
    <t>표준점수</t>
    <phoneticPr fontId="2" type="noConversion"/>
  </si>
  <si>
    <t>백분위</t>
    <phoneticPr fontId="2" type="noConversion"/>
  </si>
  <si>
    <t>구분 원점수</t>
    <phoneticPr fontId="2" type="noConversion"/>
  </si>
  <si>
    <t>만점</t>
    <phoneticPr fontId="2" type="noConversion"/>
  </si>
  <si>
    <t>표점평균</t>
    <phoneticPr fontId="2" type="noConversion"/>
  </si>
  <si>
    <t>표점편차</t>
    <phoneticPr fontId="2" type="noConversion"/>
  </si>
  <si>
    <t>* 주황색만 수정!</t>
    <phoneticPr fontId="2" type="noConversion"/>
  </si>
  <si>
    <t>절대등급</t>
    <phoneticPr fontId="2" type="noConversion"/>
  </si>
  <si>
    <t>상대등급</t>
    <phoneticPr fontId="2" type="noConversion"/>
  </si>
  <si>
    <t>한국사</t>
    <phoneticPr fontId="2" type="noConversion"/>
  </si>
  <si>
    <t>1등급</t>
    <phoneticPr fontId="2" type="noConversion"/>
  </si>
  <si>
    <t>2등급</t>
  </si>
  <si>
    <t>3등급</t>
  </si>
  <si>
    <t>4등급</t>
  </si>
  <si>
    <t>5등급</t>
  </si>
  <si>
    <t>6등급</t>
  </si>
  <si>
    <t>7등급</t>
  </si>
  <si>
    <t>8등급</t>
  </si>
  <si>
    <t>9등급</t>
  </si>
  <si>
    <t>9등급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</si>
</sst>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0" fillId="2" borderId="1" xfId="0" applyFill="1" applyBorder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3" borderId="1" xfId="0" applyFill="1" applyBorder="1" applyProtection="1">
      <alignment vertical="center"/>
      <protection hidden="1"/>
    </xf>
    <xf numFmtId="0" fontId="0" fillId="4" borderId="1" xfId="0" applyFill="1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0" xfId="0" applyFont="1" applyFill="1" applyBorder="1" applyProtection="1">
      <alignment vertical="center"/>
      <protection hidden="1"/>
    </xf>
    <xf numFmtId="0" fontId="0" fillId="0" borderId="1" xfId="0" applyFill="1" applyBorder="1" applyProtection="1">
      <alignment vertical="center"/>
      <protection hidden="1"/>
    </xf>
    <xf numFmtId="0" fontId="0" fillId="0" borderId="1" xfId="0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176" fontId="0" fillId="0" borderId="0" xfId="0" applyNumberFormat="1" applyBorder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176" fontId="0" fillId="0" borderId="1" xfId="0" applyNumberFormat="1" applyFill="1" applyBorder="1" applyProtection="1">
      <alignment vertical="center"/>
      <protection hidden="1"/>
    </xf>
    <xf numFmtId="176" fontId="0" fillId="0" borderId="8" xfId="0" applyNumberFormat="1" applyBorder="1" applyProtection="1">
      <alignment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Z104"/>
  <sheetViews>
    <sheetView showGridLines="0" tabSelected="1" workbookViewId="0">
      <selection activeCell="F6" sqref="F6"/>
    </sheetView>
  </sheetViews>
  <sheetFormatPr defaultRowHeight="16.5" x14ac:dyDescent="0.3"/>
  <cols>
    <col min="1" max="2" width="9" style="1"/>
    <col min="3" max="3" width="8.5" style="1" customWidth="1"/>
    <col min="4" max="4" width="6.75" style="1" customWidth="1"/>
    <col min="5" max="5" width="10.625" style="1" customWidth="1"/>
    <col min="6" max="6" width="11" style="1" customWidth="1"/>
    <col min="7" max="7" width="9" style="1"/>
    <col min="8" max="8" width="12" style="1" customWidth="1"/>
    <col min="9" max="9" width="3.25" style="1" customWidth="1"/>
    <col min="10" max="12" width="9" style="1"/>
    <col min="13" max="13" width="7.875" style="1" customWidth="1"/>
    <col min="14" max="14" width="8.5" style="1" customWidth="1"/>
    <col min="15" max="15" width="9.125" style="1" customWidth="1"/>
    <col min="16" max="16" width="7.5" style="1" customWidth="1"/>
    <col min="17" max="17" width="9" style="1"/>
    <col min="18" max="18" width="8.625" style="1" customWidth="1"/>
    <col min="19" max="16384" width="9" style="1"/>
  </cols>
  <sheetData>
    <row r="2" spans="2:26" ht="16.5" customHeight="1" x14ac:dyDescent="0.3">
      <c r="B2" s="19" t="s">
        <v>0</v>
      </c>
      <c r="C2" s="20"/>
      <c r="D2" s="20"/>
      <c r="E2" s="20"/>
      <c r="F2" s="20"/>
      <c r="G2" s="21"/>
      <c r="I2" s="2"/>
      <c r="J2" s="2"/>
      <c r="K2" s="19" t="s">
        <v>8</v>
      </c>
      <c r="L2" s="20"/>
      <c r="M2" s="20"/>
      <c r="N2" s="20"/>
      <c r="O2" s="20"/>
      <c r="P2" s="21"/>
      <c r="Q2" s="2"/>
    </row>
    <row r="3" spans="2:26" ht="16.5" customHeight="1" x14ac:dyDescent="0.3">
      <c r="B3" s="22"/>
      <c r="C3" s="23"/>
      <c r="D3" s="23"/>
      <c r="E3" s="23"/>
      <c r="F3" s="23"/>
      <c r="G3" s="24"/>
      <c r="I3" s="2"/>
      <c r="J3" s="2"/>
      <c r="K3" s="22"/>
      <c r="L3" s="23"/>
      <c r="M3" s="23"/>
      <c r="N3" s="23"/>
      <c r="O3" s="23"/>
      <c r="P3" s="24"/>
      <c r="Q3" s="2"/>
    </row>
    <row r="5" spans="2:26" x14ac:dyDescent="0.3">
      <c r="B5" s="3" t="s">
        <v>1</v>
      </c>
      <c r="C5" s="11" t="s">
        <v>2</v>
      </c>
      <c r="D5" s="5" t="s">
        <v>3</v>
      </c>
      <c r="E5" s="5" t="s">
        <v>12</v>
      </c>
      <c r="F5" s="5" t="s">
        <v>4</v>
      </c>
      <c r="J5" s="6" t="s">
        <v>9</v>
      </c>
      <c r="K5" s="6" t="s">
        <v>10</v>
      </c>
      <c r="L5" s="6" t="s">
        <v>11</v>
      </c>
      <c r="M5" s="6" t="s">
        <v>4</v>
      </c>
      <c r="N5" s="6" t="s">
        <v>18</v>
      </c>
      <c r="O5" s="6" t="s">
        <v>17</v>
      </c>
      <c r="P5" s="7"/>
      <c r="Q5" s="6" t="s">
        <v>6</v>
      </c>
      <c r="R5" s="13">
        <f>$C$17</f>
        <v>63.778295789473695</v>
      </c>
    </row>
    <row r="6" spans="2:26" x14ac:dyDescent="0.3">
      <c r="B6" s="3" t="s">
        <v>13</v>
      </c>
      <c r="C6" s="4">
        <f>$J$6</f>
        <v>100</v>
      </c>
      <c r="D6" s="4">
        <v>1</v>
      </c>
      <c r="E6" s="11">
        <v>90</v>
      </c>
      <c r="F6" s="11">
        <v>7.43</v>
      </c>
      <c r="G6" s="8">
        <f>$C$6-$E6</f>
        <v>10</v>
      </c>
      <c r="H6" s="8">
        <f>($F6-0)/$G6</f>
        <v>0.74299999999999999</v>
      </c>
      <c r="J6" s="4">
        <v>100</v>
      </c>
      <c r="K6" s="4">
        <f>ROUND($C$8*((J6-$R$5)/$R$6)+$C$7,0)</f>
        <v>135</v>
      </c>
      <c r="L6" s="4">
        <f>ROUND(100-(0+$M6)/2,0)</f>
        <v>100</v>
      </c>
      <c r="M6" s="13">
        <f>SUM($P$6:P6)</f>
        <v>0.74299999999999999</v>
      </c>
      <c r="N6" s="4">
        <f t="shared" ref="N6:N37" si="0">IF(J6&gt;=$E$17,1,IF(J6&gt;=$E$18,2,IF(J6&gt;=$E$19,3,IF(J6&gt;=$E$20,4,IF(J6&gt;=$E$21,5,IF(J6&gt;=$E$22,6,IF(J6&gt;=$E$23,7,IF(J6&gt;=$E$24,8,9))))))))</f>
        <v>1</v>
      </c>
      <c r="O6" s="4">
        <f t="shared" ref="O6:O37" si="1">IF(J6&gt;=$E$6,1,IF(J6&gt;=$E$7,2,IF(J6&gt;=$E$8,3,IF(J6&gt;=$E$9,4,IF(J6&gt;=$E$10,5,IF(J6&gt;=$E$11,6,IF(J6&gt;=$E$12,7,IF(J6&gt;=$E$13,8,9))))))))</f>
        <v>1</v>
      </c>
      <c r="P6" s="9">
        <f>IF(O6=1,$H$6,IF(O6=2,$H$7,IF(O6=3,$H$8,IF(O6=4,$H$9,IF(O6=5,$H$10,IF(O6=6,$H$11,IF(O6=7,$H$12,IF(O6=8,$H$13,IF(O6=9,$H$14,0)))))))))</f>
        <v>0.74299999999999999</v>
      </c>
      <c r="Q6" s="6" t="s">
        <v>7</v>
      </c>
      <c r="R6" s="13">
        <f>$C$18</f>
        <v>20.429283442643726</v>
      </c>
      <c r="S6" s="8" t="str">
        <f>IF($M6&gt;=4,$J6,"")</f>
        <v/>
      </c>
      <c r="T6" s="8" t="str">
        <f>IF($M6&gt;=11,$J6,"")</f>
        <v/>
      </c>
      <c r="U6" s="8" t="str">
        <f>IF($M6&gt;=23,$J6,"")</f>
        <v/>
      </c>
      <c r="V6" s="8" t="str">
        <f>IF($M6&gt;=40,$J6,"")</f>
        <v/>
      </c>
      <c r="W6" s="8" t="str">
        <f>IF($M6&gt;=60,$J6,"")</f>
        <v/>
      </c>
      <c r="X6" s="8" t="str">
        <f>IF($M6&gt;=77,$J6,"")</f>
        <v/>
      </c>
      <c r="Y6" s="8" t="str">
        <f>IF($M6&gt;=89,$J6,"")</f>
        <v/>
      </c>
      <c r="Z6" s="8" t="str">
        <f>IF($M6&gt;=96,$J6,"")</f>
        <v/>
      </c>
    </row>
    <row r="7" spans="2:26" x14ac:dyDescent="0.3">
      <c r="B7" s="3" t="s">
        <v>14</v>
      </c>
      <c r="C7" s="12">
        <v>100</v>
      </c>
      <c r="D7" s="4">
        <v>2</v>
      </c>
      <c r="E7" s="11">
        <v>80</v>
      </c>
      <c r="F7" s="11">
        <v>23.68</v>
      </c>
      <c r="G7" s="8">
        <f>$E6-$E7</f>
        <v>10</v>
      </c>
      <c r="H7" s="8">
        <f>($F7-$F6)/$G7</f>
        <v>1.625</v>
      </c>
      <c r="J7" s="4">
        <v>98</v>
      </c>
      <c r="K7" s="4">
        <f t="shared" ref="K7:K70" si="2">ROUND($C$8*((J7-$C$17)/$C$18)+$C$7,0)</f>
        <v>134</v>
      </c>
      <c r="L7" s="4">
        <f>ROUND(100-($M6+$M7)/2,0)</f>
        <v>99</v>
      </c>
      <c r="M7" s="13">
        <f>SUM($P$6:P7)</f>
        <v>1.486</v>
      </c>
      <c r="N7" s="4">
        <f t="shared" si="0"/>
        <v>1</v>
      </c>
      <c r="O7" s="4">
        <f t="shared" si="1"/>
        <v>1</v>
      </c>
      <c r="P7" s="9">
        <f t="shared" ref="P7:P70" si="3">IF(O7=1,$H$6,IF(O7=2,$H$7,IF(O7=3,$H$8,IF(O7=4,$H$9,IF(O7=5,$H$10,IF(O7=6,$H$11,IF(O7=7,$H$12,IF(O7=8,$H$13,IF(O7=9,$H$14,0)))))))))</f>
        <v>0.74299999999999999</v>
      </c>
      <c r="S7" s="8" t="str">
        <f t="shared" ref="S7:S70" si="4">IF($M7&gt;=4,$J7,"")</f>
        <v/>
      </c>
      <c r="T7" s="8" t="str">
        <f t="shared" ref="T7:T70" si="5">IF($M7&gt;=11,$J7,"")</f>
        <v/>
      </c>
      <c r="U7" s="8" t="str">
        <f t="shared" ref="U7:U70" si="6">IF($M7&gt;=23,$J7,"")</f>
        <v/>
      </c>
      <c r="V7" s="8" t="str">
        <f t="shared" ref="V7:V70" si="7">IF($M7&gt;=40,$J7,"")</f>
        <v/>
      </c>
      <c r="W7" s="8" t="str">
        <f t="shared" ref="W7:W70" si="8">IF($M7&gt;=60,$J7,"")</f>
        <v/>
      </c>
      <c r="X7" s="8" t="str">
        <f t="shared" ref="X7:X70" si="9">IF($M7&gt;=77,$J7,"")</f>
        <v/>
      </c>
      <c r="Y7" s="8" t="str">
        <f t="shared" ref="Y7:Y70" si="10">IF($M7&gt;=89,$J7,"")</f>
        <v/>
      </c>
      <c r="Z7" s="8" t="str">
        <f t="shared" ref="Z7:Z70" si="11">IF($M7&gt;=96,$J7,"")</f>
        <v/>
      </c>
    </row>
    <row r="8" spans="2:26" x14ac:dyDescent="0.3">
      <c r="B8" s="3" t="s">
        <v>15</v>
      </c>
      <c r="C8" s="12">
        <v>20</v>
      </c>
      <c r="D8" s="4">
        <v>3</v>
      </c>
      <c r="E8" s="11">
        <v>70</v>
      </c>
      <c r="F8" s="11">
        <v>45.56</v>
      </c>
      <c r="G8" s="8">
        <f t="shared" ref="G8:G13" si="12">$E7-$E8</f>
        <v>10</v>
      </c>
      <c r="H8" s="8">
        <f t="shared" ref="H8:H13" si="13">($F8-$F7)/$G8</f>
        <v>2.1880000000000002</v>
      </c>
      <c r="J8" s="4">
        <v>97</v>
      </c>
      <c r="K8" s="4">
        <f t="shared" si="2"/>
        <v>133</v>
      </c>
      <c r="L8" s="4">
        <f t="shared" ref="L8:L71" si="14">ROUND(100-($M7+$M8)/2,0)</f>
        <v>98</v>
      </c>
      <c r="M8" s="13">
        <f>SUM($P$6:P8)</f>
        <v>2.2290000000000001</v>
      </c>
      <c r="N8" s="4">
        <f t="shared" si="0"/>
        <v>1</v>
      </c>
      <c r="O8" s="4">
        <f t="shared" si="1"/>
        <v>1</v>
      </c>
      <c r="P8" s="9">
        <f t="shared" si="3"/>
        <v>0.74299999999999999</v>
      </c>
      <c r="S8" s="8" t="str">
        <f t="shared" si="4"/>
        <v/>
      </c>
      <c r="T8" s="8" t="str">
        <f t="shared" si="5"/>
        <v/>
      </c>
      <c r="U8" s="8" t="str">
        <f t="shared" si="6"/>
        <v/>
      </c>
      <c r="V8" s="8" t="str">
        <f t="shared" si="7"/>
        <v/>
      </c>
      <c r="W8" s="8" t="str">
        <f t="shared" si="8"/>
        <v/>
      </c>
      <c r="X8" s="8" t="str">
        <f t="shared" si="9"/>
        <v/>
      </c>
      <c r="Y8" s="8" t="str">
        <f t="shared" si="10"/>
        <v/>
      </c>
      <c r="Z8" s="8" t="str">
        <f t="shared" si="11"/>
        <v/>
      </c>
    </row>
    <row r="9" spans="2:26" x14ac:dyDescent="0.3">
      <c r="D9" s="4">
        <v>4</v>
      </c>
      <c r="E9" s="11">
        <v>60</v>
      </c>
      <c r="F9" s="11">
        <v>64.040000000000006</v>
      </c>
      <c r="G9" s="8">
        <f t="shared" si="12"/>
        <v>10</v>
      </c>
      <c r="H9" s="8">
        <f t="shared" si="13"/>
        <v>1.8480000000000003</v>
      </c>
      <c r="J9" s="4">
        <v>96</v>
      </c>
      <c r="K9" s="4">
        <f t="shared" si="2"/>
        <v>132</v>
      </c>
      <c r="L9" s="4">
        <f t="shared" si="14"/>
        <v>97</v>
      </c>
      <c r="M9" s="13">
        <f>SUM($P$6:P9)</f>
        <v>2.972</v>
      </c>
      <c r="N9" s="4">
        <f t="shared" si="0"/>
        <v>1</v>
      </c>
      <c r="O9" s="4">
        <f t="shared" si="1"/>
        <v>1</v>
      </c>
      <c r="P9" s="9">
        <f t="shared" si="3"/>
        <v>0.74299999999999999</v>
      </c>
      <c r="S9" s="8" t="str">
        <f t="shared" si="4"/>
        <v/>
      </c>
      <c r="T9" s="8" t="str">
        <f t="shared" si="5"/>
        <v/>
      </c>
      <c r="U9" s="8" t="str">
        <f t="shared" si="6"/>
        <v/>
      </c>
      <c r="V9" s="8" t="str">
        <f t="shared" si="7"/>
        <v/>
      </c>
      <c r="W9" s="8" t="str">
        <f t="shared" si="8"/>
        <v/>
      </c>
      <c r="X9" s="8" t="str">
        <f t="shared" si="9"/>
        <v/>
      </c>
      <c r="Y9" s="8" t="str">
        <f t="shared" si="10"/>
        <v/>
      </c>
      <c r="Z9" s="8" t="str">
        <f t="shared" si="11"/>
        <v/>
      </c>
    </row>
    <row r="10" spans="2:26" x14ac:dyDescent="0.3">
      <c r="B10" s="7" t="s">
        <v>16</v>
      </c>
      <c r="D10" s="4">
        <v>5</v>
      </c>
      <c r="E10" s="11">
        <v>50</v>
      </c>
      <c r="F10" s="11">
        <v>76.31</v>
      </c>
      <c r="G10" s="8">
        <f t="shared" si="12"/>
        <v>10</v>
      </c>
      <c r="H10" s="8">
        <f t="shared" si="13"/>
        <v>1.2269999999999996</v>
      </c>
      <c r="J10" s="4">
        <v>95</v>
      </c>
      <c r="K10" s="4">
        <f t="shared" si="2"/>
        <v>131</v>
      </c>
      <c r="L10" s="4">
        <f t="shared" si="14"/>
        <v>97</v>
      </c>
      <c r="M10" s="13">
        <f>SUM($P$6:P10)</f>
        <v>3.7149999999999999</v>
      </c>
      <c r="N10" s="4">
        <f t="shared" si="0"/>
        <v>1</v>
      </c>
      <c r="O10" s="4">
        <f t="shared" si="1"/>
        <v>1</v>
      </c>
      <c r="P10" s="9">
        <f t="shared" si="3"/>
        <v>0.74299999999999999</v>
      </c>
      <c r="S10" s="8" t="str">
        <f t="shared" si="4"/>
        <v/>
      </c>
      <c r="T10" s="8" t="str">
        <f t="shared" si="5"/>
        <v/>
      </c>
      <c r="U10" s="8" t="str">
        <f t="shared" si="6"/>
        <v/>
      </c>
      <c r="V10" s="8" t="str">
        <f t="shared" si="7"/>
        <v/>
      </c>
      <c r="W10" s="8" t="str">
        <f t="shared" si="8"/>
        <v/>
      </c>
      <c r="X10" s="8" t="str">
        <f t="shared" si="9"/>
        <v/>
      </c>
      <c r="Y10" s="8" t="str">
        <f t="shared" si="10"/>
        <v/>
      </c>
      <c r="Z10" s="8" t="str">
        <f t="shared" si="11"/>
        <v/>
      </c>
    </row>
    <row r="11" spans="2:26" x14ac:dyDescent="0.3">
      <c r="D11" s="4">
        <v>6</v>
      </c>
      <c r="E11" s="11">
        <v>40</v>
      </c>
      <c r="F11" s="11">
        <v>85.52</v>
      </c>
      <c r="G11" s="8">
        <f t="shared" si="12"/>
        <v>10</v>
      </c>
      <c r="H11" s="8">
        <f t="shared" si="13"/>
        <v>0.92099999999999937</v>
      </c>
      <c r="J11" s="4">
        <v>94</v>
      </c>
      <c r="K11" s="4">
        <f t="shared" si="2"/>
        <v>130</v>
      </c>
      <c r="L11" s="4">
        <f t="shared" si="14"/>
        <v>96</v>
      </c>
      <c r="M11" s="13">
        <f>SUM($P$6:P11)</f>
        <v>4.4580000000000002</v>
      </c>
      <c r="N11" s="4">
        <f t="shared" si="0"/>
        <v>1</v>
      </c>
      <c r="O11" s="4">
        <f t="shared" si="1"/>
        <v>1</v>
      </c>
      <c r="P11" s="9">
        <f t="shared" si="3"/>
        <v>0.74299999999999999</v>
      </c>
      <c r="S11" s="8">
        <f t="shared" si="4"/>
        <v>94</v>
      </c>
      <c r="T11" s="8" t="str">
        <f t="shared" si="5"/>
        <v/>
      </c>
      <c r="U11" s="8" t="str">
        <f t="shared" si="6"/>
        <v/>
      </c>
      <c r="V11" s="8" t="str">
        <f t="shared" si="7"/>
        <v/>
      </c>
      <c r="W11" s="8" t="str">
        <f t="shared" si="8"/>
        <v/>
      </c>
      <c r="X11" s="8" t="str">
        <f t="shared" si="9"/>
        <v/>
      </c>
      <c r="Y11" s="8" t="str">
        <f t="shared" si="10"/>
        <v/>
      </c>
      <c r="Z11" s="8" t="str">
        <f t="shared" si="11"/>
        <v/>
      </c>
    </row>
    <row r="12" spans="2:26" x14ac:dyDescent="0.3">
      <c r="D12" s="4">
        <v>7</v>
      </c>
      <c r="E12" s="11">
        <v>30</v>
      </c>
      <c r="F12" s="11">
        <v>92.89</v>
      </c>
      <c r="G12" s="8">
        <f t="shared" si="12"/>
        <v>10</v>
      </c>
      <c r="H12" s="8">
        <f t="shared" si="13"/>
        <v>0.73700000000000043</v>
      </c>
      <c r="J12" s="4">
        <v>93</v>
      </c>
      <c r="K12" s="4">
        <f t="shared" si="2"/>
        <v>129</v>
      </c>
      <c r="L12" s="4">
        <f t="shared" si="14"/>
        <v>95</v>
      </c>
      <c r="M12" s="13">
        <f>SUM($P$6:P12)</f>
        <v>5.2010000000000005</v>
      </c>
      <c r="N12" s="4">
        <f t="shared" si="0"/>
        <v>2</v>
      </c>
      <c r="O12" s="4">
        <f t="shared" si="1"/>
        <v>1</v>
      </c>
      <c r="P12" s="9">
        <f t="shared" si="3"/>
        <v>0.74299999999999999</v>
      </c>
      <c r="S12" s="8">
        <f t="shared" si="4"/>
        <v>93</v>
      </c>
      <c r="T12" s="8" t="str">
        <f t="shared" si="5"/>
        <v/>
      </c>
      <c r="U12" s="8" t="str">
        <f t="shared" si="6"/>
        <v/>
      </c>
      <c r="V12" s="8" t="str">
        <f t="shared" si="7"/>
        <v/>
      </c>
      <c r="W12" s="8" t="str">
        <f t="shared" si="8"/>
        <v/>
      </c>
      <c r="X12" s="8" t="str">
        <f t="shared" si="9"/>
        <v/>
      </c>
      <c r="Y12" s="8" t="str">
        <f t="shared" si="10"/>
        <v/>
      </c>
      <c r="Z12" s="8" t="str">
        <f t="shared" si="11"/>
        <v/>
      </c>
    </row>
    <row r="13" spans="2:26" x14ac:dyDescent="0.3">
      <c r="D13" s="4">
        <v>8</v>
      </c>
      <c r="E13" s="11">
        <v>20</v>
      </c>
      <c r="F13" s="11">
        <v>98.13</v>
      </c>
      <c r="G13" s="8">
        <f t="shared" si="12"/>
        <v>10</v>
      </c>
      <c r="H13" s="8">
        <f t="shared" si="13"/>
        <v>0.52399999999999947</v>
      </c>
      <c r="J13" s="4">
        <v>92</v>
      </c>
      <c r="K13" s="4">
        <f t="shared" si="2"/>
        <v>128</v>
      </c>
      <c r="L13" s="4">
        <f t="shared" si="14"/>
        <v>94</v>
      </c>
      <c r="M13" s="13">
        <f>SUM($P$6:P13)</f>
        <v>5.9440000000000008</v>
      </c>
      <c r="N13" s="4">
        <f t="shared" si="0"/>
        <v>2</v>
      </c>
      <c r="O13" s="4">
        <f t="shared" si="1"/>
        <v>1</v>
      </c>
      <c r="P13" s="9">
        <f t="shared" si="3"/>
        <v>0.74299999999999999</v>
      </c>
      <c r="S13" s="8">
        <f t="shared" si="4"/>
        <v>92</v>
      </c>
      <c r="T13" s="8" t="str">
        <f t="shared" si="5"/>
        <v/>
      </c>
      <c r="U13" s="8" t="str">
        <f t="shared" si="6"/>
        <v/>
      </c>
      <c r="V13" s="8" t="str">
        <f t="shared" si="7"/>
        <v/>
      </c>
      <c r="W13" s="8" t="str">
        <f t="shared" si="8"/>
        <v/>
      </c>
      <c r="X13" s="8" t="str">
        <f t="shared" si="9"/>
        <v/>
      </c>
      <c r="Y13" s="8" t="str">
        <f t="shared" si="10"/>
        <v/>
      </c>
      <c r="Z13" s="8" t="str">
        <f t="shared" si="11"/>
        <v/>
      </c>
    </row>
    <row r="14" spans="2:26" x14ac:dyDescent="0.3">
      <c r="G14" s="8">
        <f>$E13-0-1</f>
        <v>19</v>
      </c>
      <c r="H14" s="8">
        <f>(100-$F13)/$G14</f>
        <v>9.8421052631579187E-2</v>
      </c>
      <c r="J14" s="4">
        <v>91</v>
      </c>
      <c r="K14" s="4">
        <f t="shared" si="2"/>
        <v>127</v>
      </c>
      <c r="L14" s="4">
        <f t="shared" si="14"/>
        <v>94</v>
      </c>
      <c r="M14" s="13">
        <f>SUM($P$6:P14)</f>
        <v>6.6870000000000012</v>
      </c>
      <c r="N14" s="4">
        <f t="shared" si="0"/>
        <v>2</v>
      </c>
      <c r="O14" s="4">
        <f t="shared" si="1"/>
        <v>1</v>
      </c>
      <c r="P14" s="9">
        <f t="shared" si="3"/>
        <v>0.74299999999999999</v>
      </c>
      <c r="S14" s="8">
        <f t="shared" si="4"/>
        <v>91</v>
      </c>
      <c r="T14" s="8" t="str">
        <f t="shared" si="5"/>
        <v/>
      </c>
      <c r="U14" s="8" t="str">
        <f t="shared" si="6"/>
        <v/>
      </c>
      <c r="V14" s="8" t="str">
        <f t="shared" si="7"/>
        <v/>
      </c>
      <c r="W14" s="8" t="str">
        <f t="shared" si="8"/>
        <v/>
      </c>
      <c r="X14" s="8" t="str">
        <f t="shared" si="9"/>
        <v/>
      </c>
      <c r="Y14" s="8" t="str">
        <f t="shared" si="10"/>
        <v/>
      </c>
      <c r="Z14" s="8" t="str">
        <f t="shared" si="11"/>
        <v/>
      </c>
    </row>
    <row r="15" spans="2:26" x14ac:dyDescent="0.3">
      <c r="B15" s="3" t="s">
        <v>5</v>
      </c>
      <c r="D15" s="3" t="s">
        <v>3</v>
      </c>
      <c r="E15" s="3" t="s">
        <v>9</v>
      </c>
      <c r="F15" s="3" t="s">
        <v>10</v>
      </c>
      <c r="G15" s="3" t="s">
        <v>11</v>
      </c>
      <c r="H15" s="3" t="s">
        <v>4</v>
      </c>
      <c r="J15" s="4">
        <v>90</v>
      </c>
      <c r="K15" s="4">
        <f t="shared" si="2"/>
        <v>126</v>
      </c>
      <c r="L15" s="4">
        <f t="shared" si="14"/>
        <v>93</v>
      </c>
      <c r="M15" s="13">
        <f>SUM($P$6:P15)</f>
        <v>7.4300000000000015</v>
      </c>
      <c r="N15" s="4">
        <f t="shared" si="0"/>
        <v>2</v>
      </c>
      <c r="O15" s="4">
        <f t="shared" si="1"/>
        <v>1</v>
      </c>
      <c r="P15" s="9">
        <f t="shared" si="3"/>
        <v>0.74299999999999999</v>
      </c>
      <c r="S15" s="8">
        <f t="shared" si="4"/>
        <v>90</v>
      </c>
      <c r="T15" s="8" t="str">
        <f t="shared" si="5"/>
        <v/>
      </c>
      <c r="U15" s="8" t="str">
        <f t="shared" si="6"/>
        <v/>
      </c>
      <c r="V15" s="8" t="str">
        <f t="shared" si="7"/>
        <v/>
      </c>
      <c r="W15" s="8" t="str">
        <f t="shared" si="8"/>
        <v/>
      </c>
      <c r="X15" s="8" t="str">
        <f t="shared" si="9"/>
        <v/>
      </c>
      <c r="Y15" s="8" t="str">
        <f t="shared" si="10"/>
        <v/>
      </c>
      <c r="Z15" s="8" t="str">
        <f t="shared" si="11"/>
        <v/>
      </c>
    </row>
    <row r="16" spans="2:26" x14ac:dyDescent="0.3">
      <c r="D16" s="16" t="s">
        <v>13</v>
      </c>
      <c r="E16" s="4">
        <f>$C$6</f>
        <v>100</v>
      </c>
      <c r="F16" s="10">
        <f>ROUND($C$8*((E16-$C$17)/$C$18)+$C$7,0)</f>
        <v>135</v>
      </c>
      <c r="G16" s="10">
        <f t="shared" ref="G16:G25" ca="1" si="15">INDIRECT("L" &amp; IF($E16=$C$6,6,5+IF($E16=0,99,$C$6-$E16)))</f>
        <v>100</v>
      </c>
      <c r="H16" s="17">
        <f t="shared" ref="H16:H25" ca="1" si="16">INDIRECT("M" &amp; IF($E16=$C$6,6,5+IF($E16=0,99,$C$6-$E16)))</f>
        <v>0.74299999999999999</v>
      </c>
      <c r="J16" s="4">
        <v>89</v>
      </c>
      <c r="K16" s="4">
        <f t="shared" si="2"/>
        <v>125</v>
      </c>
      <c r="L16" s="4">
        <f t="shared" si="14"/>
        <v>92</v>
      </c>
      <c r="M16" s="13">
        <f>SUM($P$6:P16)</f>
        <v>9.0550000000000015</v>
      </c>
      <c r="N16" s="4">
        <f t="shared" si="0"/>
        <v>2</v>
      </c>
      <c r="O16" s="4">
        <f t="shared" si="1"/>
        <v>2</v>
      </c>
      <c r="P16" s="9">
        <f t="shared" si="3"/>
        <v>1.625</v>
      </c>
      <c r="S16" s="8">
        <f t="shared" si="4"/>
        <v>89</v>
      </c>
      <c r="T16" s="8" t="str">
        <f t="shared" si="5"/>
        <v/>
      </c>
      <c r="U16" s="8" t="str">
        <f t="shared" si="6"/>
        <v/>
      </c>
      <c r="V16" s="8" t="str">
        <f t="shared" si="7"/>
        <v/>
      </c>
      <c r="W16" s="8" t="str">
        <f t="shared" si="8"/>
        <v/>
      </c>
      <c r="X16" s="8" t="str">
        <f t="shared" si="9"/>
        <v/>
      </c>
      <c r="Y16" s="8" t="str">
        <f t="shared" si="10"/>
        <v/>
      </c>
      <c r="Z16" s="8" t="str">
        <f t="shared" si="11"/>
        <v/>
      </c>
    </row>
    <row r="17" spans="2:26" x14ac:dyDescent="0.3">
      <c r="B17" s="6" t="s">
        <v>6</v>
      </c>
      <c r="C17" s="18">
        <f>$J$6*$P$6/100+$J$7*$P$7/100+$J$8*$P$8/100+$J$9*$P$9/100+$J$10*$P$10/100+$J$11*$P$11/100+$J$12*$P$12/100+$J$13*$P$13/100+$J$14*$P$14/100+$J$15*$P$15/100+$J$16*$P$16/100+$J$17*$P$17/100+$J$18*$P$18/100+$J$19*$P$19/100+$J$20*$P$20/100+$J$21*$P$21/100+$J$22*$P$22/100+$J$23*$P$23/100+$J$24*$P$24/100+$J$25*$P$25/100+$J$26*$P$26/100+$J$27*$P$27/100+$J$28*$P$28/100+$J$29*$P$29/100+$J$30*$P$30/100+$J$31*$P$31/100+$J$32*$P$32/100+$J$33*$P$33/100+$J$34*$P$34/100+$J$35*$P$35/100+$J$36*$P$36/100+$J$37*$P$37/100+$J$38*$P$38/100+$J$39*$P$39/100+$J$40*$P$40/100+$J$41*$P$41/100+$J$42*$P$42/100+$J$43*$P$43/100+$J$44*$P$44/100+$J$45*$P$45/100+$J$46*$P$46/100+$J$47*$P$47/100+$J$48*$P$48/100+$J$49*$P$49/100+$J$50*$P$50/100+$J$51*$P$51/100+$J$52*$P$52/100+$J$53*$P$53/100+$J$54*$P$54/100+$J$55*$P$55/100+$J$56*$P$56/100+$J$57*$P$57/100+$J$58*$P$58/100+$J$59*$P$59/100+$J$60*$P$60/100+$J$61*$P$61/100+$J$62*$P$62/100+$J$63*$P$63/100+$J$64*$P$64/100+$J$65*$P$65/100+$J$66*$P$66/100+$J$67*$P$67/100+$J$68*$P$68/100+$J$69*$P$69/100+$J$70*$P$70/100+$J$71*$P$71/100+$J$72*$P$72/100+$J$73*$P$73/100+$J$74*$P$74/100+$J$75*$P$75/100+$J$76*$P$76/100+$J$77*$P$77/100+$J$78*$P$78/100+$J$79*$P$79/100+$J$80*$P$80/100+$J$81*$P$81/100+$J$82*$P$82/100+$J$83*$P$83/100+$J$84*$P$84/100+$J$85*$P$85/100+$J$86*$P$86/100+$J$87*$P$87/100+$J$88*$P$88/100+$J$89*$P$89/100+$J$90*$P$90/100+$J$91*$P$91/100+$J$92*$P$92/100+$J$93*$P$93/100+$J$94*$P$94/100+$J$95*$P$95/100+$J$96*$P$96/100+$J$97*$P$97/100+$J$98*$P$98/100+$J$99*$P$99/100+$J$100*$P$100/100+$J$101*$P$101/100+$J$102*$P$102/100+$J$103*$P$103/100+$J$104*$P$104/100</f>
        <v>63.778295789473695</v>
      </c>
      <c r="D17" s="16" t="s">
        <v>20</v>
      </c>
      <c r="E17" s="10">
        <f>MAX(S:S)</f>
        <v>94</v>
      </c>
      <c r="F17" s="10">
        <f>ROUND($C$8*((E17-$C$17)/$C$18)+$C$7,0)</f>
        <v>130</v>
      </c>
      <c r="G17" s="10">
        <f t="shared" ca="1" si="15"/>
        <v>96</v>
      </c>
      <c r="H17" s="17">
        <f t="shared" ca="1" si="16"/>
        <v>4.4580000000000002</v>
      </c>
      <c r="J17" s="4">
        <v>88</v>
      </c>
      <c r="K17" s="4">
        <f t="shared" si="2"/>
        <v>124</v>
      </c>
      <c r="L17" s="4">
        <f t="shared" si="14"/>
        <v>90</v>
      </c>
      <c r="M17" s="13">
        <f>SUM($P$6:P17)</f>
        <v>10.680000000000001</v>
      </c>
      <c r="N17" s="4">
        <f t="shared" si="0"/>
        <v>2</v>
      </c>
      <c r="O17" s="4">
        <f t="shared" si="1"/>
        <v>2</v>
      </c>
      <c r="P17" s="9">
        <f t="shared" si="3"/>
        <v>1.625</v>
      </c>
      <c r="S17" s="8">
        <f t="shared" si="4"/>
        <v>88</v>
      </c>
      <c r="T17" s="8" t="str">
        <f t="shared" si="5"/>
        <v/>
      </c>
      <c r="U17" s="8" t="str">
        <f t="shared" si="6"/>
        <v/>
      </c>
      <c r="V17" s="8" t="str">
        <f t="shared" si="7"/>
        <v/>
      </c>
      <c r="W17" s="8" t="str">
        <f t="shared" si="8"/>
        <v/>
      </c>
      <c r="X17" s="8" t="str">
        <f t="shared" si="9"/>
        <v/>
      </c>
      <c r="Y17" s="8" t="str">
        <f t="shared" si="10"/>
        <v/>
      </c>
      <c r="Z17" s="8" t="str">
        <f t="shared" si="11"/>
        <v/>
      </c>
    </row>
    <row r="18" spans="2:26" x14ac:dyDescent="0.3">
      <c r="B18" s="6" t="s">
        <v>7</v>
      </c>
      <c r="C18" s="18">
        <f>SQRT(($J$6-$C$17)^2*$P$6/100+($J$7-$C$17)^2*$P$7/100+($J$8-$C$17)^2*$P$8/100+($J$9-$C$17)^2*$P$9/100+($J$10-$C$17)^2*$P$10/100+($J$11-$C$17)^2*$P$11/100+($J$12-$C$17)^2*$P$12/100+($J$13-$C$17)^2*$P$13/100+($J$14-$C$17)^2*$P$14/100+($J$15-$C$17)^2*$P$15/100+($J$16-$C$17)^2*$P$16/100+($J$17-$C$17)^2*$P$17/100+($J$18-$C$17)^2*$P$18/100+($J$19-$C$17)^2*$P$19/100+($J$20-$C$17)^2*$P$20/100+($J$21-$C$17)^2*$P$21/100+($J$22-$C$17)^2*$P$22/100+($J$23-$C$17)^2*$P$23/100+($J$24-$C$17)^2*$P$24/100+($J$25-$C$17)^2*$P$25/100+($J$26-$C$17)^2*$P$26/100+($J$27-$C$17)^2*$P$27/100+($J$28-$C$17)^2*$P$28/100+($J$29-$C$17)^2*$P$29/100+($J$30-$C$17)^2*$P$30/100+($J$31-$C$17)^2*$P$31/100+($J$32-$C$17)^2*$P$32/100+($J$33-$C$17)^2*$P$33/100+($J$34-$C$17)^2*$P$34/100+($J$35-$C$17)^2*$P$35/100+($J$36-$C$17)^2*$P$36/100+($J$37-$C$17)^2*$P$37/100+($J$38-$C$17)^2*$P$38/100+($J$39-$C$17)^2*$P$39/100+($J$40-$C$17)^2*$P$40/100+($J$41-$C$17)^2*$P$41/100+($J$42-$C$17)^2*$P$42/100+($J$43-$C$17)^2*$P$43/100+($J$44-$C$17)^2*$P$44/100+($J$45-$C$17)^2*$P$45/100+($J$46-$C$17)^2*$P$46/100+($J$47-$C$17)^2*$P$47/100+($J$48-$C$17)^2*$P$48/100+($J$49-$C$17)^2*$P$49/100+($J$50-$C$17)^2*$P$50/100+($J$51-$C$17)^2*$P$51/100+($J$52-$C$17)^2*$P$52/100+($J$53-$C$17)^2*$P$53/100+($J$54-$C$17)^2*$P$54/100+($J$55-$C$17)^2*$P$55/100+($J$56-$C$17)^2*$P$56/100+($J$57-$C$17)^2*$P$57/100+($J$58-$C$17)^2*$P$58/100+($J$59-$C$17)^2*$P$59/100+($J$60-$C$17)^2*$P$60/100+($J$61-$C$17)^2*$P$61/100+($J$62-$C$17)^2*$P$62/100+($J$63-$C$17)^2*$P$63/100+($J$64-$C$17)^2*$P$64/100+($J$65-$C$17)^2*$P$65/100+($J$66-$C$17)^2*$P$66/100+($J$67-$C$17)^2*$P$67/100+($J$68-$C$17)^2*$P$68/100+($J$69-$C$17)^2*$P$69/100+($J$70-$C$17)^2*$P$70/100+($J$71-$C$17)^2*$P$71/100+($J$72-$C$17)^2*$P$72/100+($J$73-$C$17)^2*$P$73/100+($J$74-$C$17)^2*$P$74/100+($J$75-$C$17)^2*$P$75/100+($J$76-$C$17)^2*$P$76/100+($J$77-$C$17)^2*$P$77/100+($J$78-$C$17)^2*$P$78/100+($J$79-$C$17)^2*$P$79/100+($J$80-$C$17)^2*$P$80/100+($J$81-$C$17)^2*$P$81/100+($J$82-$C$17)^2*$P$82/100+($J$83-$C$17)^2*$P$83/100+($J$84-$C$17)^2*$P$84/100+($J$85-$C$17)^2*$P$85/100+($J$86-$C$17)^2*$P$86/100+($J$87-$C$17)^2*$P$87/100+($J$88-$C$17)^2*$P$88/100+($J$89-$C$17)^2*$P$89/100+($J$90-$C$17)^2*$P$90/100+($J$91-$C$17)^2*$P$91/100+($J$92-$C$17)^2*$P$92/100+($J$93-$C$17)^2*$P$93/100+($J$94-$C$17)^2*$P$94/100+($J$95-$C$17)^2*$P$95/100+($J$96-$C$17)^2*$P$96/100+($J$97-$C$17)^2*$P$97/100+($J$98-$C$17)^2*$P$98/100+($J$99-$C$17)^2*$P$99/100+($J$100-$C$17)^2*$P$100/100+($J$101-$C$17)^2*$P$101/100+($J$102-$C$17)^2*$P$102/100+($J$103-$C$17)^2*$P$103/100+($J$104-$C$17)^2*$P$104/100)</f>
        <v>20.429283442643726</v>
      </c>
      <c r="D18" s="16" t="s">
        <v>21</v>
      </c>
      <c r="E18" s="10">
        <f>MAX(T:T)</f>
        <v>87</v>
      </c>
      <c r="F18" s="10">
        <f t="shared" ref="F18:F25" si="17">ROUND($C$8*((E18-$C$17)/$C$18)+$C$7,0)</f>
        <v>123</v>
      </c>
      <c r="G18" s="10">
        <f t="shared" ca="1" si="15"/>
        <v>89</v>
      </c>
      <c r="H18" s="17">
        <f t="shared" ca="1" si="16"/>
        <v>12.305000000000001</v>
      </c>
      <c r="J18" s="4">
        <v>87</v>
      </c>
      <c r="K18" s="4">
        <f t="shared" si="2"/>
        <v>123</v>
      </c>
      <c r="L18" s="4">
        <f t="shared" si="14"/>
        <v>89</v>
      </c>
      <c r="M18" s="13">
        <f>SUM($P$6:P18)</f>
        <v>12.305000000000001</v>
      </c>
      <c r="N18" s="4">
        <f t="shared" si="0"/>
        <v>2</v>
      </c>
      <c r="O18" s="4">
        <f t="shared" si="1"/>
        <v>2</v>
      </c>
      <c r="P18" s="9">
        <f t="shared" si="3"/>
        <v>1.625</v>
      </c>
      <c r="S18" s="8">
        <f t="shared" si="4"/>
        <v>87</v>
      </c>
      <c r="T18" s="8">
        <f t="shared" si="5"/>
        <v>87</v>
      </c>
      <c r="U18" s="8" t="str">
        <f t="shared" si="6"/>
        <v/>
      </c>
      <c r="V18" s="8" t="str">
        <f t="shared" si="7"/>
        <v/>
      </c>
      <c r="W18" s="8" t="str">
        <f t="shared" si="8"/>
        <v/>
      </c>
      <c r="X18" s="8" t="str">
        <f t="shared" si="9"/>
        <v/>
      </c>
      <c r="Y18" s="8" t="str">
        <f t="shared" si="10"/>
        <v/>
      </c>
      <c r="Z18" s="8" t="str">
        <f t="shared" si="11"/>
        <v/>
      </c>
    </row>
    <row r="19" spans="2:26" x14ac:dyDescent="0.3">
      <c r="D19" s="16" t="s">
        <v>22</v>
      </c>
      <c r="E19" s="10">
        <f>MAX(U:U)</f>
        <v>80</v>
      </c>
      <c r="F19" s="10">
        <f t="shared" si="17"/>
        <v>116</v>
      </c>
      <c r="G19" s="10">
        <f t="shared" ca="1" si="15"/>
        <v>77</v>
      </c>
      <c r="H19" s="17">
        <f t="shared" ca="1" si="16"/>
        <v>23.68</v>
      </c>
      <c r="J19" s="4">
        <v>86</v>
      </c>
      <c r="K19" s="4">
        <f t="shared" si="2"/>
        <v>122</v>
      </c>
      <c r="L19" s="4">
        <f t="shared" si="14"/>
        <v>87</v>
      </c>
      <c r="M19" s="13">
        <f>SUM($P$6:P19)</f>
        <v>13.930000000000001</v>
      </c>
      <c r="N19" s="4">
        <f t="shared" si="0"/>
        <v>3</v>
      </c>
      <c r="O19" s="4">
        <f t="shared" si="1"/>
        <v>2</v>
      </c>
      <c r="P19" s="9">
        <f t="shared" si="3"/>
        <v>1.625</v>
      </c>
      <c r="S19" s="8">
        <f t="shared" si="4"/>
        <v>86</v>
      </c>
      <c r="T19" s="8">
        <f t="shared" si="5"/>
        <v>86</v>
      </c>
      <c r="U19" s="8" t="str">
        <f t="shared" si="6"/>
        <v/>
      </c>
      <c r="V19" s="8" t="str">
        <f t="shared" si="7"/>
        <v/>
      </c>
      <c r="W19" s="8" t="str">
        <f t="shared" si="8"/>
        <v/>
      </c>
      <c r="X19" s="8" t="str">
        <f t="shared" si="9"/>
        <v/>
      </c>
      <c r="Y19" s="8" t="str">
        <f t="shared" si="10"/>
        <v/>
      </c>
      <c r="Z19" s="8" t="str">
        <f t="shared" si="11"/>
        <v/>
      </c>
    </row>
    <row r="20" spans="2:26" x14ac:dyDescent="0.3">
      <c r="D20" s="16" t="s">
        <v>23</v>
      </c>
      <c r="E20" s="10">
        <f>MAX(V:V)</f>
        <v>72</v>
      </c>
      <c r="F20" s="10">
        <f t="shared" si="17"/>
        <v>108</v>
      </c>
      <c r="G20" s="10">
        <f t="shared" ca="1" si="15"/>
        <v>60</v>
      </c>
      <c r="H20" s="17">
        <f t="shared" ca="1" si="16"/>
        <v>41.184000000000005</v>
      </c>
      <c r="J20" s="4">
        <v>85</v>
      </c>
      <c r="K20" s="4">
        <f t="shared" si="2"/>
        <v>121</v>
      </c>
      <c r="L20" s="4">
        <f t="shared" si="14"/>
        <v>85</v>
      </c>
      <c r="M20" s="13">
        <f>SUM($P$6:P20)</f>
        <v>15.555000000000001</v>
      </c>
      <c r="N20" s="4">
        <f t="shared" si="0"/>
        <v>3</v>
      </c>
      <c r="O20" s="4">
        <f t="shared" si="1"/>
        <v>2</v>
      </c>
      <c r="P20" s="9">
        <f t="shared" si="3"/>
        <v>1.625</v>
      </c>
      <c r="S20" s="8">
        <f t="shared" si="4"/>
        <v>85</v>
      </c>
      <c r="T20" s="8">
        <f t="shared" si="5"/>
        <v>85</v>
      </c>
      <c r="U20" s="8" t="str">
        <f t="shared" si="6"/>
        <v/>
      </c>
      <c r="V20" s="8" t="str">
        <f t="shared" si="7"/>
        <v/>
      </c>
      <c r="W20" s="8" t="str">
        <f t="shared" si="8"/>
        <v/>
      </c>
      <c r="X20" s="8" t="str">
        <f t="shared" si="9"/>
        <v/>
      </c>
      <c r="Y20" s="8" t="str">
        <f t="shared" si="10"/>
        <v/>
      </c>
      <c r="Z20" s="8" t="str">
        <f t="shared" si="11"/>
        <v/>
      </c>
    </row>
    <row r="21" spans="2:26" x14ac:dyDescent="0.3">
      <c r="D21" s="16" t="s">
        <v>24</v>
      </c>
      <c r="E21" s="10">
        <f>MAX(W:W)</f>
        <v>62</v>
      </c>
      <c r="F21" s="10">
        <f t="shared" si="17"/>
        <v>98</v>
      </c>
      <c r="G21" s="10">
        <f t="shared" ca="1" si="15"/>
        <v>41</v>
      </c>
      <c r="H21" s="17">
        <f t="shared" ca="1" si="16"/>
        <v>60.344000000000001</v>
      </c>
      <c r="J21" s="4">
        <v>84</v>
      </c>
      <c r="K21" s="4">
        <f t="shared" si="2"/>
        <v>120</v>
      </c>
      <c r="L21" s="4">
        <f t="shared" si="14"/>
        <v>84</v>
      </c>
      <c r="M21" s="13">
        <f>SUM($P$6:P21)</f>
        <v>17.18</v>
      </c>
      <c r="N21" s="4">
        <f t="shared" si="0"/>
        <v>3</v>
      </c>
      <c r="O21" s="4">
        <f t="shared" si="1"/>
        <v>2</v>
      </c>
      <c r="P21" s="9">
        <f t="shared" si="3"/>
        <v>1.625</v>
      </c>
      <c r="S21" s="8">
        <f t="shared" si="4"/>
        <v>84</v>
      </c>
      <c r="T21" s="8">
        <f t="shared" si="5"/>
        <v>84</v>
      </c>
      <c r="U21" s="8" t="str">
        <f t="shared" si="6"/>
        <v/>
      </c>
      <c r="V21" s="8" t="str">
        <f t="shared" si="7"/>
        <v/>
      </c>
      <c r="W21" s="8" t="str">
        <f t="shared" si="8"/>
        <v/>
      </c>
      <c r="X21" s="8" t="str">
        <f t="shared" si="9"/>
        <v/>
      </c>
      <c r="Y21" s="8" t="str">
        <f t="shared" si="10"/>
        <v/>
      </c>
      <c r="Z21" s="8" t="str">
        <f t="shared" si="11"/>
        <v/>
      </c>
    </row>
    <row r="22" spans="2:26" x14ac:dyDescent="0.3">
      <c r="D22" s="16" t="s">
        <v>25</v>
      </c>
      <c r="E22" s="10">
        <f>MAX(X:X)</f>
        <v>49</v>
      </c>
      <c r="F22" s="10">
        <f t="shared" si="17"/>
        <v>86</v>
      </c>
      <c r="G22" s="10">
        <f t="shared" ca="1" si="15"/>
        <v>23</v>
      </c>
      <c r="H22" s="17">
        <f t="shared" ca="1" si="16"/>
        <v>77.231000000000051</v>
      </c>
      <c r="J22" s="4">
        <v>83</v>
      </c>
      <c r="K22" s="4">
        <f t="shared" si="2"/>
        <v>119</v>
      </c>
      <c r="L22" s="4">
        <f t="shared" si="14"/>
        <v>82</v>
      </c>
      <c r="M22" s="13">
        <f>SUM($P$6:P22)</f>
        <v>18.805</v>
      </c>
      <c r="N22" s="4">
        <f t="shared" si="0"/>
        <v>3</v>
      </c>
      <c r="O22" s="4">
        <f t="shared" si="1"/>
        <v>2</v>
      </c>
      <c r="P22" s="9">
        <f t="shared" si="3"/>
        <v>1.625</v>
      </c>
      <c r="S22" s="8">
        <f t="shared" si="4"/>
        <v>83</v>
      </c>
      <c r="T22" s="8">
        <f t="shared" si="5"/>
        <v>83</v>
      </c>
      <c r="U22" s="8" t="str">
        <f t="shared" si="6"/>
        <v/>
      </c>
      <c r="V22" s="8" t="str">
        <f t="shared" si="7"/>
        <v/>
      </c>
      <c r="W22" s="8" t="str">
        <f t="shared" si="8"/>
        <v/>
      </c>
      <c r="X22" s="8" t="str">
        <f t="shared" si="9"/>
        <v/>
      </c>
      <c r="Y22" s="8" t="str">
        <f t="shared" si="10"/>
        <v/>
      </c>
      <c r="Z22" s="8" t="str">
        <f t="shared" si="11"/>
        <v/>
      </c>
    </row>
    <row r="23" spans="2:26" x14ac:dyDescent="0.3">
      <c r="D23" s="16" t="s">
        <v>26</v>
      </c>
      <c r="E23" s="10">
        <f>MAX(Y:Y)</f>
        <v>35</v>
      </c>
      <c r="F23" s="10">
        <f t="shared" si="17"/>
        <v>72</v>
      </c>
      <c r="G23" s="10">
        <f t="shared" ca="1" si="15"/>
        <v>11</v>
      </c>
      <c r="H23" s="17">
        <f t="shared" ca="1" si="16"/>
        <v>89.204999999999956</v>
      </c>
      <c r="J23" s="4">
        <v>82</v>
      </c>
      <c r="K23" s="4">
        <f t="shared" si="2"/>
        <v>118</v>
      </c>
      <c r="L23" s="4">
        <f t="shared" si="14"/>
        <v>80</v>
      </c>
      <c r="M23" s="13">
        <f>SUM($P$6:P23)</f>
        <v>20.43</v>
      </c>
      <c r="N23" s="4">
        <f t="shared" si="0"/>
        <v>3</v>
      </c>
      <c r="O23" s="4">
        <f t="shared" si="1"/>
        <v>2</v>
      </c>
      <c r="P23" s="9">
        <f t="shared" si="3"/>
        <v>1.625</v>
      </c>
      <c r="S23" s="8">
        <f t="shared" si="4"/>
        <v>82</v>
      </c>
      <c r="T23" s="8">
        <f t="shared" si="5"/>
        <v>82</v>
      </c>
      <c r="U23" s="8" t="str">
        <f t="shared" si="6"/>
        <v/>
      </c>
      <c r="V23" s="8" t="str">
        <f t="shared" si="7"/>
        <v/>
      </c>
      <c r="W23" s="8" t="str">
        <f t="shared" si="8"/>
        <v/>
      </c>
      <c r="X23" s="8" t="str">
        <f t="shared" si="9"/>
        <v/>
      </c>
      <c r="Y23" s="8" t="str">
        <f t="shared" si="10"/>
        <v/>
      </c>
      <c r="Z23" s="8" t="str">
        <f t="shared" si="11"/>
        <v/>
      </c>
    </row>
    <row r="24" spans="2:26" x14ac:dyDescent="0.3">
      <c r="D24" s="16" t="s">
        <v>27</v>
      </c>
      <c r="E24" s="10">
        <f>MAX(Z:Z)</f>
        <v>24</v>
      </c>
      <c r="F24" s="10">
        <f t="shared" si="17"/>
        <v>61</v>
      </c>
      <c r="G24" s="10">
        <f t="shared" ca="1" si="15"/>
        <v>4</v>
      </c>
      <c r="H24" s="17">
        <f t="shared" ca="1" si="16"/>
        <v>96.033999999999935</v>
      </c>
      <c r="J24" s="4">
        <v>81</v>
      </c>
      <c r="K24" s="4">
        <f t="shared" si="2"/>
        <v>117</v>
      </c>
      <c r="L24" s="4">
        <f t="shared" si="14"/>
        <v>79</v>
      </c>
      <c r="M24" s="13">
        <f>SUM($P$6:P24)</f>
        <v>22.055</v>
      </c>
      <c r="N24" s="4">
        <f t="shared" si="0"/>
        <v>3</v>
      </c>
      <c r="O24" s="4">
        <f t="shared" si="1"/>
        <v>2</v>
      </c>
      <c r="P24" s="9">
        <f t="shared" si="3"/>
        <v>1.625</v>
      </c>
      <c r="S24" s="8">
        <f t="shared" si="4"/>
        <v>81</v>
      </c>
      <c r="T24" s="8">
        <f t="shared" si="5"/>
        <v>81</v>
      </c>
      <c r="U24" s="8" t="str">
        <f t="shared" si="6"/>
        <v/>
      </c>
      <c r="V24" s="8" t="str">
        <f t="shared" si="7"/>
        <v/>
      </c>
      <c r="W24" s="8" t="str">
        <f t="shared" si="8"/>
        <v/>
      </c>
      <c r="X24" s="8" t="str">
        <f t="shared" si="9"/>
        <v/>
      </c>
      <c r="Y24" s="8" t="str">
        <f t="shared" si="10"/>
        <v/>
      </c>
      <c r="Z24" s="8" t="str">
        <f t="shared" si="11"/>
        <v/>
      </c>
    </row>
    <row r="25" spans="2:26" x14ac:dyDescent="0.3">
      <c r="D25" s="16" t="s">
        <v>29</v>
      </c>
      <c r="E25" s="4">
        <v>0</v>
      </c>
      <c r="F25" s="10">
        <f t="shared" si="17"/>
        <v>38</v>
      </c>
      <c r="G25" s="10">
        <f t="shared" ca="1" si="15"/>
        <v>0</v>
      </c>
      <c r="H25" s="17">
        <f t="shared" ca="1" si="16"/>
        <v>99.999999999999943</v>
      </c>
      <c r="J25" s="4">
        <v>80</v>
      </c>
      <c r="K25" s="4">
        <f t="shared" si="2"/>
        <v>116</v>
      </c>
      <c r="L25" s="4">
        <f t="shared" si="14"/>
        <v>77</v>
      </c>
      <c r="M25" s="13">
        <f>SUM($P$6:P25)</f>
        <v>23.68</v>
      </c>
      <c r="N25" s="4">
        <f t="shared" si="0"/>
        <v>3</v>
      </c>
      <c r="O25" s="4">
        <f t="shared" si="1"/>
        <v>2</v>
      </c>
      <c r="P25" s="9">
        <f t="shared" si="3"/>
        <v>1.625</v>
      </c>
      <c r="S25" s="8">
        <f t="shared" si="4"/>
        <v>80</v>
      </c>
      <c r="T25" s="8">
        <f t="shared" si="5"/>
        <v>80</v>
      </c>
      <c r="U25" s="8">
        <f t="shared" si="6"/>
        <v>80</v>
      </c>
      <c r="V25" s="8" t="str">
        <f t="shared" si="7"/>
        <v/>
      </c>
      <c r="W25" s="8" t="str">
        <f t="shared" si="8"/>
        <v/>
      </c>
      <c r="X25" s="8" t="str">
        <f t="shared" si="9"/>
        <v/>
      </c>
      <c r="Y25" s="8" t="str">
        <f t="shared" si="10"/>
        <v/>
      </c>
      <c r="Z25" s="8" t="str">
        <f t="shared" si="11"/>
        <v/>
      </c>
    </row>
    <row r="26" spans="2:26" x14ac:dyDescent="0.3">
      <c r="J26" s="4">
        <v>79</v>
      </c>
      <c r="K26" s="4">
        <f t="shared" si="2"/>
        <v>115</v>
      </c>
      <c r="L26" s="4">
        <f t="shared" si="14"/>
        <v>75</v>
      </c>
      <c r="M26" s="13">
        <f>SUM($P$6:P26)</f>
        <v>25.867999999999999</v>
      </c>
      <c r="N26" s="4">
        <f t="shared" si="0"/>
        <v>4</v>
      </c>
      <c r="O26" s="4">
        <f t="shared" si="1"/>
        <v>3</v>
      </c>
      <c r="P26" s="9">
        <f t="shared" si="3"/>
        <v>2.1880000000000002</v>
      </c>
      <c r="S26" s="8">
        <f t="shared" si="4"/>
        <v>79</v>
      </c>
      <c r="T26" s="8">
        <f t="shared" si="5"/>
        <v>79</v>
      </c>
      <c r="U26" s="8">
        <f t="shared" si="6"/>
        <v>79</v>
      </c>
      <c r="V26" s="8" t="str">
        <f t="shared" si="7"/>
        <v/>
      </c>
      <c r="W26" s="8" t="str">
        <f t="shared" si="8"/>
        <v/>
      </c>
      <c r="X26" s="8" t="str">
        <f t="shared" si="9"/>
        <v/>
      </c>
      <c r="Y26" s="8" t="str">
        <f t="shared" si="10"/>
        <v/>
      </c>
      <c r="Z26" s="8" t="str">
        <f t="shared" si="11"/>
        <v/>
      </c>
    </row>
    <row r="27" spans="2:26" x14ac:dyDescent="0.3">
      <c r="J27" s="4">
        <v>78</v>
      </c>
      <c r="K27" s="4">
        <f t="shared" si="2"/>
        <v>114</v>
      </c>
      <c r="L27" s="4">
        <f t="shared" si="14"/>
        <v>73</v>
      </c>
      <c r="M27" s="13">
        <f>SUM($P$6:P27)</f>
        <v>28.055999999999997</v>
      </c>
      <c r="N27" s="4">
        <f t="shared" si="0"/>
        <v>4</v>
      </c>
      <c r="O27" s="4">
        <f t="shared" si="1"/>
        <v>3</v>
      </c>
      <c r="P27" s="9">
        <f t="shared" si="3"/>
        <v>2.1880000000000002</v>
      </c>
      <c r="S27" s="8">
        <f t="shared" si="4"/>
        <v>78</v>
      </c>
      <c r="T27" s="8">
        <f t="shared" si="5"/>
        <v>78</v>
      </c>
      <c r="U27" s="8">
        <f t="shared" si="6"/>
        <v>78</v>
      </c>
      <c r="V27" s="8" t="str">
        <f t="shared" si="7"/>
        <v/>
      </c>
      <c r="W27" s="8" t="str">
        <f t="shared" si="8"/>
        <v/>
      </c>
      <c r="X27" s="8" t="str">
        <f t="shared" si="9"/>
        <v/>
      </c>
      <c r="Y27" s="8" t="str">
        <f t="shared" si="10"/>
        <v/>
      </c>
      <c r="Z27" s="8" t="str">
        <f t="shared" si="11"/>
        <v/>
      </c>
    </row>
    <row r="28" spans="2:26" x14ac:dyDescent="0.3">
      <c r="J28" s="4">
        <v>77</v>
      </c>
      <c r="K28" s="4">
        <f t="shared" si="2"/>
        <v>113</v>
      </c>
      <c r="L28" s="4">
        <f t="shared" si="14"/>
        <v>71</v>
      </c>
      <c r="M28" s="13">
        <f>SUM($P$6:P28)</f>
        <v>30.243999999999996</v>
      </c>
      <c r="N28" s="4">
        <f t="shared" si="0"/>
        <v>4</v>
      </c>
      <c r="O28" s="4">
        <f t="shared" si="1"/>
        <v>3</v>
      </c>
      <c r="P28" s="9">
        <f t="shared" si="3"/>
        <v>2.1880000000000002</v>
      </c>
      <c r="S28" s="8">
        <f t="shared" si="4"/>
        <v>77</v>
      </c>
      <c r="T28" s="8">
        <f t="shared" si="5"/>
        <v>77</v>
      </c>
      <c r="U28" s="8">
        <f t="shared" si="6"/>
        <v>77</v>
      </c>
      <c r="V28" s="8" t="str">
        <f t="shared" si="7"/>
        <v/>
      </c>
      <c r="W28" s="8" t="str">
        <f t="shared" si="8"/>
        <v/>
      </c>
      <c r="X28" s="8" t="str">
        <f t="shared" si="9"/>
        <v/>
      </c>
      <c r="Y28" s="8" t="str">
        <f t="shared" si="10"/>
        <v/>
      </c>
      <c r="Z28" s="8" t="str">
        <f t="shared" si="11"/>
        <v/>
      </c>
    </row>
    <row r="29" spans="2:26" x14ac:dyDescent="0.3">
      <c r="J29" s="4">
        <v>76</v>
      </c>
      <c r="K29" s="4">
        <f t="shared" si="2"/>
        <v>112</v>
      </c>
      <c r="L29" s="4">
        <f t="shared" si="14"/>
        <v>69</v>
      </c>
      <c r="M29" s="13">
        <f>SUM($P$6:P29)</f>
        <v>32.431999999999995</v>
      </c>
      <c r="N29" s="4">
        <f t="shared" si="0"/>
        <v>4</v>
      </c>
      <c r="O29" s="4">
        <f t="shared" si="1"/>
        <v>3</v>
      </c>
      <c r="P29" s="9">
        <f t="shared" si="3"/>
        <v>2.1880000000000002</v>
      </c>
      <c r="S29" s="8">
        <f t="shared" si="4"/>
        <v>76</v>
      </c>
      <c r="T29" s="8">
        <f t="shared" si="5"/>
        <v>76</v>
      </c>
      <c r="U29" s="8">
        <f t="shared" si="6"/>
        <v>76</v>
      </c>
      <c r="V29" s="8" t="str">
        <f t="shared" si="7"/>
        <v/>
      </c>
      <c r="W29" s="8" t="str">
        <f t="shared" si="8"/>
        <v/>
      </c>
      <c r="X29" s="8" t="str">
        <f t="shared" si="9"/>
        <v/>
      </c>
      <c r="Y29" s="8" t="str">
        <f t="shared" si="10"/>
        <v/>
      </c>
      <c r="Z29" s="8" t="str">
        <f t="shared" si="11"/>
        <v/>
      </c>
    </row>
    <row r="30" spans="2:26" x14ac:dyDescent="0.3">
      <c r="J30" s="4">
        <v>75</v>
      </c>
      <c r="K30" s="4">
        <f t="shared" si="2"/>
        <v>111</v>
      </c>
      <c r="L30" s="4">
        <f t="shared" si="14"/>
        <v>66</v>
      </c>
      <c r="M30" s="13">
        <f>SUM($P$6:P30)</f>
        <v>34.619999999999997</v>
      </c>
      <c r="N30" s="4">
        <f t="shared" si="0"/>
        <v>4</v>
      </c>
      <c r="O30" s="4">
        <f t="shared" si="1"/>
        <v>3</v>
      </c>
      <c r="P30" s="9">
        <f t="shared" si="3"/>
        <v>2.1880000000000002</v>
      </c>
      <c r="S30" s="8">
        <f t="shared" si="4"/>
        <v>75</v>
      </c>
      <c r="T30" s="8">
        <f t="shared" si="5"/>
        <v>75</v>
      </c>
      <c r="U30" s="8">
        <f t="shared" si="6"/>
        <v>75</v>
      </c>
      <c r="V30" s="8" t="str">
        <f t="shared" si="7"/>
        <v/>
      </c>
      <c r="W30" s="8" t="str">
        <f t="shared" si="8"/>
        <v/>
      </c>
      <c r="X30" s="8" t="str">
        <f t="shared" si="9"/>
        <v/>
      </c>
      <c r="Y30" s="8" t="str">
        <f t="shared" si="10"/>
        <v/>
      </c>
      <c r="Z30" s="8" t="str">
        <f t="shared" si="11"/>
        <v/>
      </c>
    </row>
    <row r="31" spans="2:26" x14ac:dyDescent="0.3">
      <c r="J31" s="4">
        <v>74</v>
      </c>
      <c r="K31" s="4">
        <f t="shared" si="2"/>
        <v>110</v>
      </c>
      <c r="L31" s="4">
        <f t="shared" si="14"/>
        <v>64</v>
      </c>
      <c r="M31" s="13">
        <f>SUM($P$6:P31)</f>
        <v>36.808</v>
      </c>
      <c r="N31" s="4">
        <f t="shared" si="0"/>
        <v>4</v>
      </c>
      <c r="O31" s="4">
        <f t="shared" si="1"/>
        <v>3</v>
      </c>
      <c r="P31" s="9">
        <f t="shared" si="3"/>
        <v>2.1880000000000002</v>
      </c>
      <c r="S31" s="8">
        <f t="shared" si="4"/>
        <v>74</v>
      </c>
      <c r="T31" s="8">
        <f t="shared" si="5"/>
        <v>74</v>
      </c>
      <c r="U31" s="8">
        <f t="shared" si="6"/>
        <v>74</v>
      </c>
      <c r="V31" s="8" t="str">
        <f t="shared" si="7"/>
        <v/>
      </c>
      <c r="W31" s="8" t="str">
        <f t="shared" si="8"/>
        <v/>
      </c>
      <c r="X31" s="8" t="str">
        <f t="shared" si="9"/>
        <v/>
      </c>
      <c r="Y31" s="8" t="str">
        <f t="shared" si="10"/>
        <v/>
      </c>
      <c r="Z31" s="8" t="str">
        <f t="shared" si="11"/>
        <v/>
      </c>
    </row>
    <row r="32" spans="2:26" x14ac:dyDescent="0.3">
      <c r="J32" s="4">
        <v>73</v>
      </c>
      <c r="K32" s="4">
        <f t="shared" si="2"/>
        <v>109</v>
      </c>
      <c r="L32" s="4">
        <f t="shared" si="14"/>
        <v>62</v>
      </c>
      <c r="M32" s="13">
        <f>SUM($P$6:P32)</f>
        <v>38.996000000000002</v>
      </c>
      <c r="N32" s="4">
        <f t="shared" si="0"/>
        <v>4</v>
      </c>
      <c r="O32" s="4">
        <f t="shared" si="1"/>
        <v>3</v>
      </c>
      <c r="P32" s="9">
        <f t="shared" si="3"/>
        <v>2.1880000000000002</v>
      </c>
      <c r="S32" s="8">
        <f t="shared" si="4"/>
        <v>73</v>
      </c>
      <c r="T32" s="8">
        <f t="shared" si="5"/>
        <v>73</v>
      </c>
      <c r="U32" s="8">
        <f t="shared" si="6"/>
        <v>73</v>
      </c>
      <c r="V32" s="8" t="str">
        <f t="shared" si="7"/>
        <v/>
      </c>
      <c r="W32" s="8" t="str">
        <f t="shared" si="8"/>
        <v/>
      </c>
      <c r="X32" s="8" t="str">
        <f t="shared" si="9"/>
        <v/>
      </c>
      <c r="Y32" s="8" t="str">
        <f t="shared" si="10"/>
        <v/>
      </c>
      <c r="Z32" s="8" t="str">
        <f t="shared" si="11"/>
        <v/>
      </c>
    </row>
    <row r="33" spans="10:26" x14ac:dyDescent="0.3">
      <c r="J33" s="4">
        <v>72</v>
      </c>
      <c r="K33" s="4">
        <f t="shared" si="2"/>
        <v>108</v>
      </c>
      <c r="L33" s="4">
        <f t="shared" si="14"/>
        <v>60</v>
      </c>
      <c r="M33" s="13">
        <f>SUM($P$6:P33)</f>
        <v>41.184000000000005</v>
      </c>
      <c r="N33" s="4">
        <f t="shared" si="0"/>
        <v>4</v>
      </c>
      <c r="O33" s="4">
        <f t="shared" si="1"/>
        <v>3</v>
      </c>
      <c r="P33" s="9">
        <f t="shared" si="3"/>
        <v>2.1880000000000002</v>
      </c>
      <c r="S33" s="8">
        <f t="shared" si="4"/>
        <v>72</v>
      </c>
      <c r="T33" s="8">
        <f t="shared" si="5"/>
        <v>72</v>
      </c>
      <c r="U33" s="8">
        <f t="shared" si="6"/>
        <v>72</v>
      </c>
      <c r="V33" s="8">
        <f t="shared" si="7"/>
        <v>72</v>
      </c>
      <c r="W33" s="8" t="str">
        <f t="shared" si="8"/>
        <v/>
      </c>
      <c r="X33" s="8" t="str">
        <f t="shared" si="9"/>
        <v/>
      </c>
      <c r="Y33" s="8" t="str">
        <f t="shared" si="10"/>
        <v/>
      </c>
      <c r="Z33" s="8" t="str">
        <f t="shared" si="11"/>
        <v/>
      </c>
    </row>
    <row r="34" spans="10:26" x14ac:dyDescent="0.3">
      <c r="J34" s="4">
        <v>71</v>
      </c>
      <c r="K34" s="4">
        <f t="shared" si="2"/>
        <v>107</v>
      </c>
      <c r="L34" s="4">
        <f t="shared" si="14"/>
        <v>58</v>
      </c>
      <c r="M34" s="13">
        <f>SUM($P$6:P34)</f>
        <v>43.372000000000007</v>
      </c>
      <c r="N34" s="4">
        <f t="shared" si="0"/>
        <v>5</v>
      </c>
      <c r="O34" s="4">
        <f t="shared" si="1"/>
        <v>3</v>
      </c>
      <c r="P34" s="9">
        <f t="shared" si="3"/>
        <v>2.1880000000000002</v>
      </c>
      <c r="S34" s="8">
        <f t="shared" si="4"/>
        <v>71</v>
      </c>
      <c r="T34" s="8">
        <f t="shared" si="5"/>
        <v>71</v>
      </c>
      <c r="U34" s="8">
        <f t="shared" si="6"/>
        <v>71</v>
      </c>
      <c r="V34" s="8">
        <f t="shared" si="7"/>
        <v>71</v>
      </c>
      <c r="W34" s="8" t="str">
        <f t="shared" si="8"/>
        <v/>
      </c>
      <c r="X34" s="8" t="str">
        <f t="shared" si="9"/>
        <v/>
      </c>
      <c r="Y34" s="8" t="str">
        <f t="shared" si="10"/>
        <v/>
      </c>
      <c r="Z34" s="8" t="str">
        <f t="shared" si="11"/>
        <v/>
      </c>
    </row>
    <row r="35" spans="10:26" x14ac:dyDescent="0.3">
      <c r="J35" s="4">
        <v>70</v>
      </c>
      <c r="K35" s="4">
        <f t="shared" si="2"/>
        <v>106</v>
      </c>
      <c r="L35" s="4">
        <f t="shared" si="14"/>
        <v>56</v>
      </c>
      <c r="M35" s="13">
        <f>SUM($P$6:P35)</f>
        <v>45.560000000000009</v>
      </c>
      <c r="N35" s="4">
        <f t="shared" si="0"/>
        <v>5</v>
      </c>
      <c r="O35" s="4">
        <f t="shared" si="1"/>
        <v>3</v>
      </c>
      <c r="P35" s="9">
        <f t="shared" si="3"/>
        <v>2.1880000000000002</v>
      </c>
      <c r="S35" s="8">
        <f t="shared" si="4"/>
        <v>70</v>
      </c>
      <c r="T35" s="8">
        <f t="shared" si="5"/>
        <v>70</v>
      </c>
      <c r="U35" s="8">
        <f t="shared" si="6"/>
        <v>70</v>
      </c>
      <c r="V35" s="8">
        <f t="shared" si="7"/>
        <v>70</v>
      </c>
      <c r="W35" s="8" t="str">
        <f t="shared" si="8"/>
        <v/>
      </c>
      <c r="X35" s="8" t="str">
        <f t="shared" si="9"/>
        <v/>
      </c>
      <c r="Y35" s="8" t="str">
        <f t="shared" si="10"/>
        <v/>
      </c>
      <c r="Z35" s="8" t="str">
        <f t="shared" si="11"/>
        <v/>
      </c>
    </row>
    <row r="36" spans="10:26" x14ac:dyDescent="0.3">
      <c r="J36" s="4">
        <v>69</v>
      </c>
      <c r="K36" s="4">
        <f t="shared" si="2"/>
        <v>105</v>
      </c>
      <c r="L36" s="4">
        <f t="shared" si="14"/>
        <v>54</v>
      </c>
      <c r="M36" s="13">
        <f>SUM($P$6:P36)</f>
        <v>47.408000000000008</v>
      </c>
      <c r="N36" s="4">
        <f t="shared" si="0"/>
        <v>5</v>
      </c>
      <c r="O36" s="4">
        <f t="shared" si="1"/>
        <v>4</v>
      </c>
      <c r="P36" s="9">
        <f t="shared" si="3"/>
        <v>1.8480000000000003</v>
      </c>
      <c r="S36" s="8">
        <f t="shared" si="4"/>
        <v>69</v>
      </c>
      <c r="T36" s="8">
        <f t="shared" si="5"/>
        <v>69</v>
      </c>
      <c r="U36" s="8">
        <f t="shared" si="6"/>
        <v>69</v>
      </c>
      <c r="V36" s="8">
        <f t="shared" si="7"/>
        <v>69</v>
      </c>
      <c r="W36" s="8" t="str">
        <f t="shared" si="8"/>
        <v/>
      </c>
      <c r="X36" s="8" t="str">
        <f t="shared" si="9"/>
        <v/>
      </c>
      <c r="Y36" s="8" t="str">
        <f t="shared" si="10"/>
        <v/>
      </c>
      <c r="Z36" s="8" t="str">
        <f t="shared" si="11"/>
        <v/>
      </c>
    </row>
    <row r="37" spans="10:26" x14ac:dyDescent="0.3">
      <c r="J37" s="4">
        <v>68</v>
      </c>
      <c r="K37" s="4">
        <f t="shared" si="2"/>
        <v>104</v>
      </c>
      <c r="L37" s="4">
        <f t="shared" si="14"/>
        <v>52</v>
      </c>
      <c r="M37" s="13">
        <f>SUM($P$6:P37)</f>
        <v>49.256000000000007</v>
      </c>
      <c r="N37" s="4">
        <f t="shared" si="0"/>
        <v>5</v>
      </c>
      <c r="O37" s="4">
        <f t="shared" si="1"/>
        <v>4</v>
      </c>
      <c r="P37" s="9">
        <f t="shared" si="3"/>
        <v>1.8480000000000003</v>
      </c>
      <c r="S37" s="8">
        <f t="shared" si="4"/>
        <v>68</v>
      </c>
      <c r="T37" s="8">
        <f t="shared" si="5"/>
        <v>68</v>
      </c>
      <c r="U37" s="8">
        <f t="shared" si="6"/>
        <v>68</v>
      </c>
      <c r="V37" s="8">
        <f t="shared" si="7"/>
        <v>68</v>
      </c>
      <c r="W37" s="8" t="str">
        <f t="shared" si="8"/>
        <v/>
      </c>
      <c r="X37" s="8" t="str">
        <f t="shared" si="9"/>
        <v/>
      </c>
      <c r="Y37" s="8" t="str">
        <f t="shared" si="10"/>
        <v/>
      </c>
      <c r="Z37" s="8" t="str">
        <f t="shared" si="11"/>
        <v/>
      </c>
    </row>
    <row r="38" spans="10:26" x14ac:dyDescent="0.3">
      <c r="J38" s="4">
        <v>67</v>
      </c>
      <c r="K38" s="4">
        <f t="shared" si="2"/>
        <v>103</v>
      </c>
      <c r="L38" s="4">
        <f t="shared" si="14"/>
        <v>50</v>
      </c>
      <c r="M38" s="13">
        <f>SUM($P$6:P38)</f>
        <v>51.104000000000006</v>
      </c>
      <c r="N38" s="4">
        <f t="shared" ref="N38:N69" si="18">IF(J38&gt;=$E$17,1,IF(J38&gt;=$E$18,2,IF(J38&gt;=$E$19,3,IF(J38&gt;=$E$20,4,IF(J38&gt;=$E$21,5,IF(J38&gt;=$E$22,6,IF(J38&gt;=$E$23,7,IF(J38&gt;=$E$24,8,9))))))))</f>
        <v>5</v>
      </c>
      <c r="O38" s="4">
        <f t="shared" ref="O38:O69" si="19">IF(J38&gt;=$E$6,1,IF(J38&gt;=$E$7,2,IF(J38&gt;=$E$8,3,IF(J38&gt;=$E$9,4,IF(J38&gt;=$E$10,5,IF(J38&gt;=$E$11,6,IF(J38&gt;=$E$12,7,IF(J38&gt;=$E$13,8,9))))))))</f>
        <v>4</v>
      </c>
      <c r="P38" s="9">
        <f t="shared" si="3"/>
        <v>1.8480000000000003</v>
      </c>
      <c r="S38" s="8">
        <f t="shared" si="4"/>
        <v>67</v>
      </c>
      <c r="T38" s="8">
        <f t="shared" si="5"/>
        <v>67</v>
      </c>
      <c r="U38" s="8">
        <f t="shared" si="6"/>
        <v>67</v>
      </c>
      <c r="V38" s="8">
        <f t="shared" si="7"/>
        <v>67</v>
      </c>
      <c r="W38" s="8" t="str">
        <f t="shared" si="8"/>
        <v/>
      </c>
      <c r="X38" s="8" t="str">
        <f t="shared" si="9"/>
        <v/>
      </c>
      <c r="Y38" s="8" t="str">
        <f t="shared" si="10"/>
        <v/>
      </c>
      <c r="Z38" s="8" t="str">
        <f t="shared" si="11"/>
        <v/>
      </c>
    </row>
    <row r="39" spans="10:26" x14ac:dyDescent="0.3">
      <c r="J39" s="4">
        <v>66</v>
      </c>
      <c r="K39" s="4">
        <f t="shared" si="2"/>
        <v>102</v>
      </c>
      <c r="L39" s="4">
        <f t="shared" si="14"/>
        <v>48</v>
      </c>
      <c r="M39" s="13">
        <f>SUM($P$6:P39)</f>
        <v>52.952000000000005</v>
      </c>
      <c r="N39" s="4">
        <f t="shared" si="18"/>
        <v>5</v>
      </c>
      <c r="O39" s="4">
        <f t="shared" si="19"/>
        <v>4</v>
      </c>
      <c r="P39" s="9">
        <f t="shared" si="3"/>
        <v>1.8480000000000003</v>
      </c>
      <c r="S39" s="8">
        <f t="shared" si="4"/>
        <v>66</v>
      </c>
      <c r="T39" s="8">
        <f t="shared" si="5"/>
        <v>66</v>
      </c>
      <c r="U39" s="8">
        <f t="shared" si="6"/>
        <v>66</v>
      </c>
      <c r="V39" s="8">
        <f t="shared" si="7"/>
        <v>66</v>
      </c>
      <c r="W39" s="8" t="str">
        <f t="shared" si="8"/>
        <v/>
      </c>
      <c r="X39" s="8" t="str">
        <f t="shared" si="9"/>
        <v/>
      </c>
      <c r="Y39" s="8" t="str">
        <f t="shared" si="10"/>
        <v/>
      </c>
      <c r="Z39" s="8" t="str">
        <f t="shared" si="11"/>
        <v/>
      </c>
    </row>
    <row r="40" spans="10:26" x14ac:dyDescent="0.3">
      <c r="J40" s="4">
        <v>65</v>
      </c>
      <c r="K40" s="4">
        <f t="shared" si="2"/>
        <v>101</v>
      </c>
      <c r="L40" s="4">
        <f t="shared" si="14"/>
        <v>46</v>
      </c>
      <c r="M40" s="13">
        <f>SUM($P$6:P40)</f>
        <v>54.800000000000004</v>
      </c>
      <c r="N40" s="4">
        <f t="shared" si="18"/>
        <v>5</v>
      </c>
      <c r="O40" s="4">
        <f t="shared" si="19"/>
        <v>4</v>
      </c>
      <c r="P40" s="9">
        <f t="shared" si="3"/>
        <v>1.8480000000000003</v>
      </c>
      <c r="S40" s="8">
        <f t="shared" si="4"/>
        <v>65</v>
      </c>
      <c r="T40" s="8">
        <f t="shared" si="5"/>
        <v>65</v>
      </c>
      <c r="U40" s="8">
        <f t="shared" si="6"/>
        <v>65</v>
      </c>
      <c r="V40" s="8">
        <f t="shared" si="7"/>
        <v>65</v>
      </c>
      <c r="W40" s="8" t="str">
        <f t="shared" si="8"/>
        <v/>
      </c>
      <c r="X40" s="8" t="str">
        <f t="shared" si="9"/>
        <v/>
      </c>
      <c r="Y40" s="8" t="str">
        <f t="shared" si="10"/>
        <v/>
      </c>
      <c r="Z40" s="8" t="str">
        <f t="shared" si="11"/>
        <v/>
      </c>
    </row>
    <row r="41" spans="10:26" x14ac:dyDescent="0.3">
      <c r="J41" s="4">
        <v>64</v>
      </c>
      <c r="K41" s="4">
        <f t="shared" si="2"/>
        <v>100</v>
      </c>
      <c r="L41" s="4">
        <f t="shared" si="14"/>
        <v>44</v>
      </c>
      <c r="M41" s="13">
        <f>SUM($P$6:P41)</f>
        <v>56.648000000000003</v>
      </c>
      <c r="N41" s="4">
        <f t="shared" si="18"/>
        <v>5</v>
      </c>
      <c r="O41" s="4">
        <f t="shared" si="19"/>
        <v>4</v>
      </c>
      <c r="P41" s="9">
        <f t="shared" si="3"/>
        <v>1.8480000000000003</v>
      </c>
      <c r="S41" s="8">
        <f t="shared" si="4"/>
        <v>64</v>
      </c>
      <c r="T41" s="8">
        <f t="shared" si="5"/>
        <v>64</v>
      </c>
      <c r="U41" s="8">
        <f t="shared" si="6"/>
        <v>64</v>
      </c>
      <c r="V41" s="8">
        <f t="shared" si="7"/>
        <v>64</v>
      </c>
      <c r="W41" s="8" t="str">
        <f t="shared" si="8"/>
        <v/>
      </c>
      <c r="X41" s="8" t="str">
        <f t="shared" si="9"/>
        <v/>
      </c>
      <c r="Y41" s="8" t="str">
        <f t="shared" si="10"/>
        <v/>
      </c>
      <c r="Z41" s="8" t="str">
        <f t="shared" si="11"/>
        <v/>
      </c>
    </row>
    <row r="42" spans="10:26" x14ac:dyDescent="0.3">
      <c r="J42" s="4">
        <v>63</v>
      </c>
      <c r="K42" s="4">
        <f t="shared" si="2"/>
        <v>99</v>
      </c>
      <c r="L42" s="4">
        <f t="shared" si="14"/>
        <v>42</v>
      </c>
      <c r="M42" s="13">
        <f>SUM($P$6:P42)</f>
        <v>58.496000000000002</v>
      </c>
      <c r="N42" s="4">
        <f t="shared" si="18"/>
        <v>5</v>
      </c>
      <c r="O42" s="4">
        <f t="shared" si="19"/>
        <v>4</v>
      </c>
      <c r="P42" s="9">
        <f t="shared" si="3"/>
        <v>1.8480000000000003</v>
      </c>
      <c r="S42" s="8">
        <f t="shared" si="4"/>
        <v>63</v>
      </c>
      <c r="T42" s="8">
        <f t="shared" si="5"/>
        <v>63</v>
      </c>
      <c r="U42" s="8">
        <f t="shared" si="6"/>
        <v>63</v>
      </c>
      <c r="V42" s="8">
        <f t="shared" si="7"/>
        <v>63</v>
      </c>
      <c r="W42" s="8" t="str">
        <f t="shared" si="8"/>
        <v/>
      </c>
      <c r="X42" s="8" t="str">
        <f t="shared" si="9"/>
        <v/>
      </c>
      <c r="Y42" s="8" t="str">
        <f t="shared" si="10"/>
        <v/>
      </c>
      <c r="Z42" s="8" t="str">
        <f t="shared" si="11"/>
        <v/>
      </c>
    </row>
    <row r="43" spans="10:26" x14ac:dyDescent="0.3">
      <c r="J43" s="4">
        <v>62</v>
      </c>
      <c r="K43" s="4">
        <f t="shared" si="2"/>
        <v>98</v>
      </c>
      <c r="L43" s="4">
        <f t="shared" si="14"/>
        <v>41</v>
      </c>
      <c r="M43" s="13">
        <f>SUM($P$6:P43)</f>
        <v>60.344000000000001</v>
      </c>
      <c r="N43" s="4">
        <f t="shared" si="18"/>
        <v>5</v>
      </c>
      <c r="O43" s="4">
        <f t="shared" si="19"/>
        <v>4</v>
      </c>
      <c r="P43" s="9">
        <f t="shared" si="3"/>
        <v>1.8480000000000003</v>
      </c>
      <c r="S43" s="8">
        <f t="shared" si="4"/>
        <v>62</v>
      </c>
      <c r="T43" s="8">
        <f t="shared" si="5"/>
        <v>62</v>
      </c>
      <c r="U43" s="8">
        <f t="shared" si="6"/>
        <v>62</v>
      </c>
      <c r="V43" s="8">
        <f t="shared" si="7"/>
        <v>62</v>
      </c>
      <c r="W43" s="8">
        <f t="shared" si="8"/>
        <v>62</v>
      </c>
      <c r="X43" s="8" t="str">
        <f t="shared" si="9"/>
        <v/>
      </c>
      <c r="Y43" s="8" t="str">
        <f t="shared" si="10"/>
        <v/>
      </c>
      <c r="Z43" s="8" t="str">
        <f t="shared" si="11"/>
        <v/>
      </c>
    </row>
    <row r="44" spans="10:26" x14ac:dyDescent="0.3">
      <c r="J44" s="4">
        <v>61</v>
      </c>
      <c r="K44" s="4">
        <f t="shared" si="2"/>
        <v>97</v>
      </c>
      <c r="L44" s="4">
        <f t="shared" si="14"/>
        <v>39</v>
      </c>
      <c r="M44" s="13">
        <f>SUM($P$6:P44)</f>
        <v>62.192</v>
      </c>
      <c r="N44" s="4">
        <f t="shared" si="18"/>
        <v>6</v>
      </c>
      <c r="O44" s="4">
        <f t="shared" si="19"/>
        <v>4</v>
      </c>
      <c r="P44" s="9">
        <f t="shared" si="3"/>
        <v>1.8480000000000003</v>
      </c>
      <c r="S44" s="8">
        <f t="shared" si="4"/>
        <v>61</v>
      </c>
      <c r="T44" s="8">
        <f t="shared" si="5"/>
        <v>61</v>
      </c>
      <c r="U44" s="8">
        <f t="shared" si="6"/>
        <v>61</v>
      </c>
      <c r="V44" s="8">
        <f t="shared" si="7"/>
        <v>61</v>
      </c>
      <c r="W44" s="8">
        <f t="shared" si="8"/>
        <v>61</v>
      </c>
      <c r="X44" s="8" t="str">
        <f t="shared" si="9"/>
        <v/>
      </c>
      <c r="Y44" s="8" t="str">
        <f t="shared" si="10"/>
        <v/>
      </c>
      <c r="Z44" s="8" t="str">
        <f t="shared" si="11"/>
        <v/>
      </c>
    </row>
    <row r="45" spans="10:26" x14ac:dyDescent="0.3">
      <c r="J45" s="4">
        <v>60</v>
      </c>
      <c r="K45" s="4">
        <f t="shared" si="2"/>
        <v>96</v>
      </c>
      <c r="L45" s="4">
        <f t="shared" si="14"/>
        <v>37</v>
      </c>
      <c r="M45" s="13">
        <f>SUM($P$6:P45)</f>
        <v>64.040000000000006</v>
      </c>
      <c r="N45" s="4">
        <f t="shared" si="18"/>
        <v>6</v>
      </c>
      <c r="O45" s="4">
        <f t="shared" si="19"/>
        <v>4</v>
      </c>
      <c r="P45" s="9">
        <f t="shared" si="3"/>
        <v>1.8480000000000003</v>
      </c>
      <c r="S45" s="8">
        <f t="shared" si="4"/>
        <v>60</v>
      </c>
      <c r="T45" s="8">
        <f t="shared" si="5"/>
        <v>60</v>
      </c>
      <c r="U45" s="8">
        <f t="shared" si="6"/>
        <v>60</v>
      </c>
      <c r="V45" s="8">
        <f t="shared" si="7"/>
        <v>60</v>
      </c>
      <c r="W45" s="8">
        <f t="shared" si="8"/>
        <v>60</v>
      </c>
      <c r="X45" s="8" t="str">
        <f t="shared" si="9"/>
        <v/>
      </c>
      <c r="Y45" s="8" t="str">
        <f t="shared" si="10"/>
        <v/>
      </c>
      <c r="Z45" s="8" t="str">
        <f t="shared" si="11"/>
        <v/>
      </c>
    </row>
    <row r="46" spans="10:26" x14ac:dyDescent="0.3">
      <c r="J46" s="4">
        <v>59</v>
      </c>
      <c r="K46" s="4">
        <f t="shared" si="2"/>
        <v>95</v>
      </c>
      <c r="L46" s="4">
        <f t="shared" si="14"/>
        <v>35</v>
      </c>
      <c r="M46" s="13">
        <f>SUM($P$6:P46)</f>
        <v>65.26700000000001</v>
      </c>
      <c r="N46" s="4">
        <f t="shared" si="18"/>
        <v>6</v>
      </c>
      <c r="O46" s="4">
        <f t="shared" si="19"/>
        <v>5</v>
      </c>
      <c r="P46" s="9">
        <f t="shared" si="3"/>
        <v>1.2269999999999996</v>
      </c>
      <c r="S46" s="8">
        <f t="shared" si="4"/>
        <v>59</v>
      </c>
      <c r="T46" s="8">
        <f t="shared" si="5"/>
        <v>59</v>
      </c>
      <c r="U46" s="8">
        <f t="shared" si="6"/>
        <v>59</v>
      </c>
      <c r="V46" s="8">
        <f t="shared" si="7"/>
        <v>59</v>
      </c>
      <c r="W46" s="8">
        <f t="shared" si="8"/>
        <v>59</v>
      </c>
      <c r="X46" s="8" t="str">
        <f t="shared" si="9"/>
        <v/>
      </c>
      <c r="Y46" s="8" t="str">
        <f t="shared" si="10"/>
        <v/>
      </c>
      <c r="Z46" s="8" t="str">
        <f t="shared" si="11"/>
        <v/>
      </c>
    </row>
    <row r="47" spans="10:26" x14ac:dyDescent="0.3">
      <c r="J47" s="4">
        <v>58</v>
      </c>
      <c r="K47" s="4">
        <f t="shared" si="2"/>
        <v>94</v>
      </c>
      <c r="L47" s="4">
        <f t="shared" si="14"/>
        <v>34</v>
      </c>
      <c r="M47" s="13">
        <f>SUM($P$6:P47)</f>
        <v>66.494000000000014</v>
      </c>
      <c r="N47" s="4">
        <f t="shared" si="18"/>
        <v>6</v>
      </c>
      <c r="O47" s="4">
        <f t="shared" si="19"/>
        <v>5</v>
      </c>
      <c r="P47" s="9">
        <f t="shared" si="3"/>
        <v>1.2269999999999996</v>
      </c>
      <c r="S47" s="8">
        <f t="shared" si="4"/>
        <v>58</v>
      </c>
      <c r="T47" s="8">
        <f t="shared" si="5"/>
        <v>58</v>
      </c>
      <c r="U47" s="8">
        <f t="shared" si="6"/>
        <v>58</v>
      </c>
      <c r="V47" s="8">
        <f t="shared" si="7"/>
        <v>58</v>
      </c>
      <c r="W47" s="8">
        <f t="shared" si="8"/>
        <v>58</v>
      </c>
      <c r="X47" s="8" t="str">
        <f t="shared" si="9"/>
        <v/>
      </c>
      <c r="Y47" s="8" t="str">
        <f t="shared" si="10"/>
        <v/>
      </c>
      <c r="Z47" s="8" t="str">
        <f t="shared" si="11"/>
        <v/>
      </c>
    </row>
    <row r="48" spans="10:26" x14ac:dyDescent="0.3">
      <c r="J48" s="4">
        <v>57</v>
      </c>
      <c r="K48" s="4">
        <f t="shared" si="2"/>
        <v>93</v>
      </c>
      <c r="L48" s="4">
        <f t="shared" si="14"/>
        <v>33</v>
      </c>
      <c r="M48" s="13">
        <f>SUM($P$6:P48)</f>
        <v>67.721000000000018</v>
      </c>
      <c r="N48" s="4">
        <f t="shared" si="18"/>
        <v>6</v>
      </c>
      <c r="O48" s="4">
        <f t="shared" si="19"/>
        <v>5</v>
      </c>
      <c r="P48" s="9">
        <f t="shared" si="3"/>
        <v>1.2269999999999996</v>
      </c>
      <c r="S48" s="8">
        <f t="shared" si="4"/>
        <v>57</v>
      </c>
      <c r="T48" s="8">
        <f t="shared" si="5"/>
        <v>57</v>
      </c>
      <c r="U48" s="8">
        <f t="shared" si="6"/>
        <v>57</v>
      </c>
      <c r="V48" s="8">
        <f t="shared" si="7"/>
        <v>57</v>
      </c>
      <c r="W48" s="8">
        <f t="shared" si="8"/>
        <v>57</v>
      </c>
      <c r="X48" s="8" t="str">
        <f t="shared" si="9"/>
        <v/>
      </c>
      <c r="Y48" s="8" t="str">
        <f t="shared" si="10"/>
        <v/>
      </c>
      <c r="Z48" s="8" t="str">
        <f t="shared" si="11"/>
        <v/>
      </c>
    </row>
    <row r="49" spans="10:26" x14ac:dyDescent="0.3">
      <c r="J49" s="4">
        <v>56</v>
      </c>
      <c r="K49" s="4">
        <f t="shared" si="2"/>
        <v>92</v>
      </c>
      <c r="L49" s="4">
        <f t="shared" si="14"/>
        <v>32</v>
      </c>
      <c r="M49" s="13">
        <f>SUM($P$6:P49)</f>
        <v>68.948000000000022</v>
      </c>
      <c r="N49" s="4">
        <f t="shared" si="18"/>
        <v>6</v>
      </c>
      <c r="O49" s="4">
        <f t="shared" si="19"/>
        <v>5</v>
      </c>
      <c r="P49" s="9">
        <f t="shared" si="3"/>
        <v>1.2269999999999996</v>
      </c>
      <c r="S49" s="8">
        <f t="shared" si="4"/>
        <v>56</v>
      </c>
      <c r="T49" s="8">
        <f t="shared" si="5"/>
        <v>56</v>
      </c>
      <c r="U49" s="8">
        <f t="shared" si="6"/>
        <v>56</v>
      </c>
      <c r="V49" s="8">
        <f t="shared" si="7"/>
        <v>56</v>
      </c>
      <c r="W49" s="8">
        <f t="shared" si="8"/>
        <v>56</v>
      </c>
      <c r="X49" s="8" t="str">
        <f t="shared" si="9"/>
        <v/>
      </c>
      <c r="Y49" s="8" t="str">
        <f t="shared" si="10"/>
        <v/>
      </c>
      <c r="Z49" s="8" t="str">
        <f t="shared" si="11"/>
        <v/>
      </c>
    </row>
    <row r="50" spans="10:26" x14ac:dyDescent="0.3">
      <c r="J50" s="4">
        <v>55</v>
      </c>
      <c r="K50" s="4">
        <f t="shared" si="2"/>
        <v>91</v>
      </c>
      <c r="L50" s="4">
        <f t="shared" si="14"/>
        <v>30</v>
      </c>
      <c r="M50" s="13">
        <f>SUM($P$6:P50)</f>
        <v>70.175000000000026</v>
      </c>
      <c r="N50" s="4">
        <f t="shared" si="18"/>
        <v>6</v>
      </c>
      <c r="O50" s="4">
        <f t="shared" si="19"/>
        <v>5</v>
      </c>
      <c r="P50" s="9">
        <f t="shared" si="3"/>
        <v>1.2269999999999996</v>
      </c>
      <c r="S50" s="8">
        <f t="shared" si="4"/>
        <v>55</v>
      </c>
      <c r="T50" s="8">
        <f t="shared" si="5"/>
        <v>55</v>
      </c>
      <c r="U50" s="8">
        <f t="shared" si="6"/>
        <v>55</v>
      </c>
      <c r="V50" s="8">
        <f t="shared" si="7"/>
        <v>55</v>
      </c>
      <c r="W50" s="8">
        <f t="shared" si="8"/>
        <v>55</v>
      </c>
      <c r="X50" s="8" t="str">
        <f t="shared" si="9"/>
        <v/>
      </c>
      <c r="Y50" s="8" t="str">
        <f t="shared" si="10"/>
        <v/>
      </c>
      <c r="Z50" s="8" t="str">
        <f t="shared" si="11"/>
        <v/>
      </c>
    </row>
    <row r="51" spans="10:26" x14ac:dyDescent="0.3">
      <c r="J51" s="4">
        <v>54</v>
      </c>
      <c r="K51" s="4">
        <f t="shared" si="2"/>
        <v>90</v>
      </c>
      <c r="L51" s="4">
        <f t="shared" si="14"/>
        <v>29</v>
      </c>
      <c r="M51" s="13">
        <f>SUM($P$6:P51)</f>
        <v>71.402000000000029</v>
      </c>
      <c r="N51" s="4">
        <f t="shared" si="18"/>
        <v>6</v>
      </c>
      <c r="O51" s="4">
        <f t="shared" si="19"/>
        <v>5</v>
      </c>
      <c r="P51" s="9">
        <f t="shared" si="3"/>
        <v>1.2269999999999996</v>
      </c>
      <c r="S51" s="8">
        <f t="shared" si="4"/>
        <v>54</v>
      </c>
      <c r="T51" s="8">
        <f t="shared" si="5"/>
        <v>54</v>
      </c>
      <c r="U51" s="8">
        <f t="shared" si="6"/>
        <v>54</v>
      </c>
      <c r="V51" s="8">
        <f t="shared" si="7"/>
        <v>54</v>
      </c>
      <c r="W51" s="8">
        <f t="shared" si="8"/>
        <v>54</v>
      </c>
      <c r="X51" s="8" t="str">
        <f t="shared" si="9"/>
        <v/>
      </c>
      <c r="Y51" s="8" t="str">
        <f t="shared" si="10"/>
        <v/>
      </c>
      <c r="Z51" s="8" t="str">
        <f t="shared" si="11"/>
        <v/>
      </c>
    </row>
    <row r="52" spans="10:26" x14ac:dyDescent="0.3">
      <c r="J52" s="4">
        <v>53</v>
      </c>
      <c r="K52" s="4">
        <f t="shared" si="2"/>
        <v>89</v>
      </c>
      <c r="L52" s="4">
        <f t="shared" si="14"/>
        <v>28</v>
      </c>
      <c r="M52" s="13">
        <f>SUM($P$6:P52)</f>
        <v>72.629000000000033</v>
      </c>
      <c r="N52" s="4">
        <f t="shared" si="18"/>
        <v>6</v>
      </c>
      <c r="O52" s="4">
        <f t="shared" si="19"/>
        <v>5</v>
      </c>
      <c r="P52" s="9">
        <f t="shared" si="3"/>
        <v>1.2269999999999996</v>
      </c>
      <c r="S52" s="8">
        <f t="shared" si="4"/>
        <v>53</v>
      </c>
      <c r="T52" s="8">
        <f t="shared" si="5"/>
        <v>53</v>
      </c>
      <c r="U52" s="8">
        <f t="shared" si="6"/>
        <v>53</v>
      </c>
      <c r="V52" s="8">
        <f t="shared" si="7"/>
        <v>53</v>
      </c>
      <c r="W52" s="8">
        <f t="shared" si="8"/>
        <v>53</v>
      </c>
      <c r="X52" s="8" t="str">
        <f t="shared" si="9"/>
        <v/>
      </c>
      <c r="Y52" s="8" t="str">
        <f t="shared" si="10"/>
        <v/>
      </c>
      <c r="Z52" s="8" t="str">
        <f t="shared" si="11"/>
        <v/>
      </c>
    </row>
    <row r="53" spans="10:26" x14ac:dyDescent="0.3">
      <c r="J53" s="4">
        <v>52</v>
      </c>
      <c r="K53" s="4">
        <f t="shared" si="2"/>
        <v>88</v>
      </c>
      <c r="L53" s="4">
        <f t="shared" si="14"/>
        <v>27</v>
      </c>
      <c r="M53" s="13">
        <f>SUM($P$6:P53)</f>
        <v>73.856000000000037</v>
      </c>
      <c r="N53" s="4">
        <f t="shared" si="18"/>
        <v>6</v>
      </c>
      <c r="O53" s="4">
        <f t="shared" si="19"/>
        <v>5</v>
      </c>
      <c r="P53" s="9">
        <f t="shared" si="3"/>
        <v>1.2269999999999996</v>
      </c>
      <c r="S53" s="8">
        <f t="shared" si="4"/>
        <v>52</v>
      </c>
      <c r="T53" s="8">
        <f t="shared" si="5"/>
        <v>52</v>
      </c>
      <c r="U53" s="8">
        <f t="shared" si="6"/>
        <v>52</v>
      </c>
      <c r="V53" s="8">
        <f t="shared" si="7"/>
        <v>52</v>
      </c>
      <c r="W53" s="8">
        <f t="shared" si="8"/>
        <v>52</v>
      </c>
      <c r="X53" s="8" t="str">
        <f t="shared" si="9"/>
        <v/>
      </c>
      <c r="Y53" s="8" t="str">
        <f t="shared" si="10"/>
        <v/>
      </c>
      <c r="Z53" s="8" t="str">
        <f t="shared" si="11"/>
        <v/>
      </c>
    </row>
    <row r="54" spans="10:26" x14ac:dyDescent="0.3">
      <c r="J54" s="4">
        <v>51</v>
      </c>
      <c r="K54" s="4">
        <f t="shared" si="2"/>
        <v>87</v>
      </c>
      <c r="L54" s="4">
        <f t="shared" si="14"/>
        <v>26</v>
      </c>
      <c r="M54" s="13">
        <f>SUM($P$6:P54)</f>
        <v>75.083000000000041</v>
      </c>
      <c r="N54" s="4">
        <f t="shared" si="18"/>
        <v>6</v>
      </c>
      <c r="O54" s="4">
        <f t="shared" si="19"/>
        <v>5</v>
      </c>
      <c r="P54" s="9">
        <f t="shared" si="3"/>
        <v>1.2269999999999996</v>
      </c>
      <c r="S54" s="8">
        <f t="shared" si="4"/>
        <v>51</v>
      </c>
      <c r="T54" s="8">
        <f t="shared" si="5"/>
        <v>51</v>
      </c>
      <c r="U54" s="8">
        <f t="shared" si="6"/>
        <v>51</v>
      </c>
      <c r="V54" s="8">
        <f t="shared" si="7"/>
        <v>51</v>
      </c>
      <c r="W54" s="8">
        <f t="shared" si="8"/>
        <v>51</v>
      </c>
      <c r="X54" s="8" t="str">
        <f t="shared" si="9"/>
        <v/>
      </c>
      <c r="Y54" s="8" t="str">
        <f t="shared" si="10"/>
        <v/>
      </c>
      <c r="Z54" s="8" t="str">
        <f t="shared" si="11"/>
        <v/>
      </c>
    </row>
    <row r="55" spans="10:26" x14ac:dyDescent="0.3">
      <c r="J55" s="4">
        <v>50</v>
      </c>
      <c r="K55" s="4">
        <f t="shared" si="2"/>
        <v>87</v>
      </c>
      <c r="L55" s="4">
        <f t="shared" si="14"/>
        <v>24</v>
      </c>
      <c r="M55" s="13">
        <f>SUM($P$6:P55)</f>
        <v>76.310000000000045</v>
      </c>
      <c r="N55" s="4">
        <f t="shared" si="18"/>
        <v>6</v>
      </c>
      <c r="O55" s="4">
        <f t="shared" si="19"/>
        <v>5</v>
      </c>
      <c r="P55" s="9">
        <f t="shared" si="3"/>
        <v>1.2269999999999996</v>
      </c>
      <c r="S55" s="8">
        <f t="shared" si="4"/>
        <v>50</v>
      </c>
      <c r="T55" s="8">
        <f t="shared" si="5"/>
        <v>50</v>
      </c>
      <c r="U55" s="8">
        <f t="shared" si="6"/>
        <v>50</v>
      </c>
      <c r="V55" s="8">
        <f t="shared" si="7"/>
        <v>50</v>
      </c>
      <c r="W55" s="8">
        <f t="shared" si="8"/>
        <v>50</v>
      </c>
      <c r="X55" s="8" t="str">
        <f t="shared" si="9"/>
        <v/>
      </c>
      <c r="Y55" s="8" t="str">
        <f t="shared" si="10"/>
        <v/>
      </c>
      <c r="Z55" s="8" t="str">
        <f t="shared" si="11"/>
        <v/>
      </c>
    </row>
    <row r="56" spans="10:26" x14ac:dyDescent="0.3">
      <c r="J56" s="4">
        <v>49</v>
      </c>
      <c r="K56" s="4">
        <f t="shared" si="2"/>
        <v>86</v>
      </c>
      <c r="L56" s="4">
        <f t="shared" si="14"/>
        <v>23</v>
      </c>
      <c r="M56" s="13">
        <f>SUM($P$6:P56)</f>
        <v>77.231000000000051</v>
      </c>
      <c r="N56" s="4">
        <f t="shared" si="18"/>
        <v>6</v>
      </c>
      <c r="O56" s="4">
        <f t="shared" si="19"/>
        <v>6</v>
      </c>
      <c r="P56" s="9">
        <f t="shared" si="3"/>
        <v>0.92099999999999937</v>
      </c>
      <c r="S56" s="8">
        <f t="shared" si="4"/>
        <v>49</v>
      </c>
      <c r="T56" s="8">
        <f t="shared" si="5"/>
        <v>49</v>
      </c>
      <c r="U56" s="8">
        <f t="shared" si="6"/>
        <v>49</v>
      </c>
      <c r="V56" s="8">
        <f t="shared" si="7"/>
        <v>49</v>
      </c>
      <c r="W56" s="8">
        <f t="shared" si="8"/>
        <v>49</v>
      </c>
      <c r="X56" s="8">
        <f t="shared" si="9"/>
        <v>49</v>
      </c>
      <c r="Y56" s="8" t="str">
        <f t="shared" si="10"/>
        <v/>
      </c>
      <c r="Z56" s="8" t="str">
        <f t="shared" si="11"/>
        <v/>
      </c>
    </row>
    <row r="57" spans="10:26" x14ac:dyDescent="0.3">
      <c r="J57" s="4">
        <v>48</v>
      </c>
      <c r="K57" s="4">
        <f t="shared" si="2"/>
        <v>85</v>
      </c>
      <c r="L57" s="4">
        <f t="shared" si="14"/>
        <v>22</v>
      </c>
      <c r="M57" s="13">
        <f>SUM($P$6:P57)</f>
        <v>78.152000000000044</v>
      </c>
      <c r="N57" s="4">
        <f t="shared" si="18"/>
        <v>7</v>
      </c>
      <c r="O57" s="4">
        <f t="shared" si="19"/>
        <v>6</v>
      </c>
      <c r="P57" s="9">
        <f t="shared" si="3"/>
        <v>0.92099999999999937</v>
      </c>
      <c r="S57" s="8">
        <f t="shared" si="4"/>
        <v>48</v>
      </c>
      <c r="T57" s="8">
        <f t="shared" si="5"/>
        <v>48</v>
      </c>
      <c r="U57" s="8">
        <f t="shared" si="6"/>
        <v>48</v>
      </c>
      <c r="V57" s="8">
        <f t="shared" si="7"/>
        <v>48</v>
      </c>
      <c r="W57" s="8">
        <f t="shared" si="8"/>
        <v>48</v>
      </c>
      <c r="X57" s="8">
        <f t="shared" si="9"/>
        <v>48</v>
      </c>
      <c r="Y57" s="8" t="str">
        <f t="shared" si="10"/>
        <v/>
      </c>
      <c r="Z57" s="8" t="str">
        <f t="shared" si="11"/>
        <v/>
      </c>
    </row>
    <row r="58" spans="10:26" x14ac:dyDescent="0.3">
      <c r="J58" s="4">
        <v>47</v>
      </c>
      <c r="K58" s="4">
        <f t="shared" si="2"/>
        <v>84</v>
      </c>
      <c r="L58" s="4">
        <f t="shared" si="14"/>
        <v>21</v>
      </c>
      <c r="M58" s="13">
        <f>SUM($P$6:P58)</f>
        <v>79.073000000000036</v>
      </c>
      <c r="N58" s="4">
        <f t="shared" si="18"/>
        <v>7</v>
      </c>
      <c r="O58" s="4">
        <f t="shared" si="19"/>
        <v>6</v>
      </c>
      <c r="P58" s="9">
        <f t="shared" si="3"/>
        <v>0.92099999999999937</v>
      </c>
      <c r="S58" s="8">
        <f t="shared" si="4"/>
        <v>47</v>
      </c>
      <c r="T58" s="8">
        <f t="shared" si="5"/>
        <v>47</v>
      </c>
      <c r="U58" s="8">
        <f t="shared" si="6"/>
        <v>47</v>
      </c>
      <c r="V58" s="8">
        <f t="shared" si="7"/>
        <v>47</v>
      </c>
      <c r="W58" s="8">
        <f t="shared" si="8"/>
        <v>47</v>
      </c>
      <c r="X58" s="8">
        <f t="shared" si="9"/>
        <v>47</v>
      </c>
      <c r="Y58" s="8" t="str">
        <f t="shared" si="10"/>
        <v/>
      </c>
      <c r="Z58" s="8" t="str">
        <f t="shared" si="11"/>
        <v/>
      </c>
    </row>
    <row r="59" spans="10:26" x14ac:dyDescent="0.3">
      <c r="J59" s="4">
        <v>46</v>
      </c>
      <c r="K59" s="4">
        <f t="shared" si="2"/>
        <v>83</v>
      </c>
      <c r="L59" s="4">
        <f t="shared" si="14"/>
        <v>20</v>
      </c>
      <c r="M59" s="13">
        <f>SUM($P$6:P59)</f>
        <v>79.994000000000028</v>
      </c>
      <c r="N59" s="4">
        <f t="shared" si="18"/>
        <v>7</v>
      </c>
      <c r="O59" s="4">
        <f t="shared" si="19"/>
        <v>6</v>
      </c>
      <c r="P59" s="9">
        <f t="shared" si="3"/>
        <v>0.92099999999999937</v>
      </c>
      <c r="S59" s="8">
        <f t="shared" si="4"/>
        <v>46</v>
      </c>
      <c r="T59" s="8">
        <f t="shared" si="5"/>
        <v>46</v>
      </c>
      <c r="U59" s="8">
        <f t="shared" si="6"/>
        <v>46</v>
      </c>
      <c r="V59" s="8">
        <f t="shared" si="7"/>
        <v>46</v>
      </c>
      <c r="W59" s="8">
        <f t="shared" si="8"/>
        <v>46</v>
      </c>
      <c r="X59" s="8">
        <f t="shared" si="9"/>
        <v>46</v>
      </c>
      <c r="Y59" s="8" t="str">
        <f t="shared" si="10"/>
        <v/>
      </c>
      <c r="Z59" s="8" t="str">
        <f t="shared" si="11"/>
        <v/>
      </c>
    </row>
    <row r="60" spans="10:26" x14ac:dyDescent="0.3">
      <c r="J60" s="4">
        <v>45</v>
      </c>
      <c r="K60" s="4">
        <f t="shared" si="2"/>
        <v>82</v>
      </c>
      <c r="L60" s="4">
        <f t="shared" si="14"/>
        <v>20</v>
      </c>
      <c r="M60" s="13">
        <f>SUM($P$6:P60)</f>
        <v>80.91500000000002</v>
      </c>
      <c r="N60" s="4">
        <f t="shared" si="18"/>
        <v>7</v>
      </c>
      <c r="O60" s="4">
        <f t="shared" si="19"/>
        <v>6</v>
      </c>
      <c r="P60" s="9">
        <f t="shared" si="3"/>
        <v>0.92099999999999937</v>
      </c>
      <c r="S60" s="8">
        <f t="shared" si="4"/>
        <v>45</v>
      </c>
      <c r="T60" s="8">
        <f t="shared" si="5"/>
        <v>45</v>
      </c>
      <c r="U60" s="8">
        <f t="shared" si="6"/>
        <v>45</v>
      </c>
      <c r="V60" s="8">
        <f t="shared" si="7"/>
        <v>45</v>
      </c>
      <c r="W60" s="8">
        <f t="shared" si="8"/>
        <v>45</v>
      </c>
      <c r="X60" s="8">
        <f t="shared" si="9"/>
        <v>45</v>
      </c>
      <c r="Y60" s="8" t="str">
        <f t="shared" si="10"/>
        <v/>
      </c>
      <c r="Z60" s="8" t="str">
        <f t="shared" si="11"/>
        <v/>
      </c>
    </row>
    <row r="61" spans="10:26" x14ac:dyDescent="0.3">
      <c r="J61" s="4">
        <v>44</v>
      </c>
      <c r="K61" s="4">
        <f t="shared" si="2"/>
        <v>81</v>
      </c>
      <c r="L61" s="4">
        <f t="shared" si="14"/>
        <v>19</v>
      </c>
      <c r="M61" s="13">
        <f>SUM($P$6:P61)</f>
        <v>81.836000000000013</v>
      </c>
      <c r="N61" s="4">
        <f t="shared" si="18"/>
        <v>7</v>
      </c>
      <c r="O61" s="4">
        <f t="shared" si="19"/>
        <v>6</v>
      </c>
      <c r="P61" s="9">
        <f t="shared" si="3"/>
        <v>0.92099999999999937</v>
      </c>
      <c r="S61" s="8">
        <f t="shared" si="4"/>
        <v>44</v>
      </c>
      <c r="T61" s="8">
        <f t="shared" si="5"/>
        <v>44</v>
      </c>
      <c r="U61" s="8">
        <f t="shared" si="6"/>
        <v>44</v>
      </c>
      <c r="V61" s="8">
        <f t="shared" si="7"/>
        <v>44</v>
      </c>
      <c r="W61" s="8">
        <f t="shared" si="8"/>
        <v>44</v>
      </c>
      <c r="X61" s="8">
        <f t="shared" si="9"/>
        <v>44</v>
      </c>
      <c r="Y61" s="8" t="str">
        <f t="shared" si="10"/>
        <v/>
      </c>
      <c r="Z61" s="8" t="str">
        <f t="shared" si="11"/>
        <v/>
      </c>
    </row>
    <row r="62" spans="10:26" x14ac:dyDescent="0.3">
      <c r="J62" s="4">
        <v>43</v>
      </c>
      <c r="K62" s="4">
        <f t="shared" si="2"/>
        <v>80</v>
      </c>
      <c r="L62" s="4">
        <f t="shared" si="14"/>
        <v>18</v>
      </c>
      <c r="M62" s="13">
        <f>SUM($P$6:P62)</f>
        <v>82.757000000000005</v>
      </c>
      <c r="N62" s="4">
        <f t="shared" si="18"/>
        <v>7</v>
      </c>
      <c r="O62" s="4">
        <f t="shared" si="19"/>
        <v>6</v>
      </c>
      <c r="P62" s="9">
        <f t="shared" si="3"/>
        <v>0.92099999999999937</v>
      </c>
      <c r="S62" s="8">
        <f t="shared" si="4"/>
        <v>43</v>
      </c>
      <c r="T62" s="8">
        <f t="shared" si="5"/>
        <v>43</v>
      </c>
      <c r="U62" s="8">
        <f t="shared" si="6"/>
        <v>43</v>
      </c>
      <c r="V62" s="8">
        <f t="shared" si="7"/>
        <v>43</v>
      </c>
      <c r="W62" s="8">
        <f t="shared" si="8"/>
        <v>43</v>
      </c>
      <c r="X62" s="8">
        <f t="shared" si="9"/>
        <v>43</v>
      </c>
      <c r="Y62" s="8" t="str">
        <f t="shared" si="10"/>
        <v/>
      </c>
      <c r="Z62" s="8" t="str">
        <f t="shared" si="11"/>
        <v/>
      </c>
    </row>
    <row r="63" spans="10:26" x14ac:dyDescent="0.3">
      <c r="J63" s="4">
        <v>42</v>
      </c>
      <c r="K63" s="4">
        <f t="shared" si="2"/>
        <v>79</v>
      </c>
      <c r="L63" s="4">
        <f t="shared" si="14"/>
        <v>17</v>
      </c>
      <c r="M63" s="13">
        <f>SUM($P$6:P63)</f>
        <v>83.677999999999997</v>
      </c>
      <c r="N63" s="4">
        <f t="shared" si="18"/>
        <v>7</v>
      </c>
      <c r="O63" s="4">
        <f t="shared" si="19"/>
        <v>6</v>
      </c>
      <c r="P63" s="9">
        <f t="shared" si="3"/>
        <v>0.92099999999999937</v>
      </c>
      <c r="S63" s="8">
        <f t="shared" si="4"/>
        <v>42</v>
      </c>
      <c r="T63" s="8">
        <f t="shared" si="5"/>
        <v>42</v>
      </c>
      <c r="U63" s="8">
        <f t="shared" si="6"/>
        <v>42</v>
      </c>
      <c r="V63" s="8">
        <f t="shared" si="7"/>
        <v>42</v>
      </c>
      <c r="W63" s="8">
        <f t="shared" si="8"/>
        <v>42</v>
      </c>
      <c r="X63" s="8">
        <f t="shared" si="9"/>
        <v>42</v>
      </c>
      <c r="Y63" s="8" t="str">
        <f t="shared" si="10"/>
        <v/>
      </c>
      <c r="Z63" s="8" t="str">
        <f t="shared" si="11"/>
        <v/>
      </c>
    </row>
    <row r="64" spans="10:26" x14ac:dyDescent="0.3">
      <c r="J64" s="4">
        <v>41</v>
      </c>
      <c r="K64" s="4">
        <f t="shared" si="2"/>
        <v>78</v>
      </c>
      <c r="L64" s="4">
        <f t="shared" si="14"/>
        <v>16</v>
      </c>
      <c r="M64" s="13">
        <f>SUM($P$6:P64)</f>
        <v>84.59899999999999</v>
      </c>
      <c r="N64" s="4">
        <f t="shared" si="18"/>
        <v>7</v>
      </c>
      <c r="O64" s="4">
        <f t="shared" si="19"/>
        <v>6</v>
      </c>
      <c r="P64" s="9">
        <f t="shared" si="3"/>
        <v>0.92099999999999937</v>
      </c>
      <c r="S64" s="8">
        <f t="shared" si="4"/>
        <v>41</v>
      </c>
      <c r="T64" s="8">
        <f t="shared" si="5"/>
        <v>41</v>
      </c>
      <c r="U64" s="8">
        <f t="shared" si="6"/>
        <v>41</v>
      </c>
      <c r="V64" s="8">
        <f t="shared" si="7"/>
        <v>41</v>
      </c>
      <c r="W64" s="8">
        <f t="shared" si="8"/>
        <v>41</v>
      </c>
      <c r="X64" s="8">
        <f t="shared" si="9"/>
        <v>41</v>
      </c>
      <c r="Y64" s="8" t="str">
        <f t="shared" si="10"/>
        <v/>
      </c>
      <c r="Z64" s="8" t="str">
        <f t="shared" si="11"/>
        <v/>
      </c>
    </row>
    <row r="65" spans="10:26" x14ac:dyDescent="0.3">
      <c r="J65" s="4">
        <v>40</v>
      </c>
      <c r="K65" s="4">
        <f t="shared" si="2"/>
        <v>77</v>
      </c>
      <c r="L65" s="4">
        <f t="shared" si="14"/>
        <v>15</v>
      </c>
      <c r="M65" s="13">
        <f>SUM($P$6:P65)</f>
        <v>85.519999999999982</v>
      </c>
      <c r="N65" s="4">
        <f t="shared" si="18"/>
        <v>7</v>
      </c>
      <c r="O65" s="4">
        <f t="shared" si="19"/>
        <v>6</v>
      </c>
      <c r="P65" s="9">
        <f t="shared" si="3"/>
        <v>0.92099999999999937</v>
      </c>
      <c r="S65" s="8">
        <f t="shared" si="4"/>
        <v>40</v>
      </c>
      <c r="T65" s="8">
        <f t="shared" si="5"/>
        <v>40</v>
      </c>
      <c r="U65" s="8">
        <f t="shared" si="6"/>
        <v>40</v>
      </c>
      <c r="V65" s="8">
        <f t="shared" si="7"/>
        <v>40</v>
      </c>
      <c r="W65" s="8">
        <f t="shared" si="8"/>
        <v>40</v>
      </c>
      <c r="X65" s="8">
        <f t="shared" si="9"/>
        <v>40</v>
      </c>
      <c r="Y65" s="8" t="str">
        <f t="shared" si="10"/>
        <v/>
      </c>
      <c r="Z65" s="8" t="str">
        <f t="shared" si="11"/>
        <v/>
      </c>
    </row>
    <row r="66" spans="10:26" x14ac:dyDescent="0.3">
      <c r="J66" s="4">
        <v>39</v>
      </c>
      <c r="K66" s="4">
        <f t="shared" si="2"/>
        <v>76</v>
      </c>
      <c r="L66" s="4">
        <f t="shared" si="14"/>
        <v>14</v>
      </c>
      <c r="M66" s="13">
        <f>SUM($P$6:P66)</f>
        <v>86.256999999999977</v>
      </c>
      <c r="N66" s="4">
        <f t="shared" si="18"/>
        <v>7</v>
      </c>
      <c r="O66" s="4">
        <f t="shared" si="19"/>
        <v>7</v>
      </c>
      <c r="P66" s="9">
        <f t="shared" si="3"/>
        <v>0.73700000000000043</v>
      </c>
      <c r="S66" s="8">
        <f t="shared" si="4"/>
        <v>39</v>
      </c>
      <c r="T66" s="8">
        <f t="shared" si="5"/>
        <v>39</v>
      </c>
      <c r="U66" s="8">
        <f t="shared" si="6"/>
        <v>39</v>
      </c>
      <c r="V66" s="8">
        <f t="shared" si="7"/>
        <v>39</v>
      </c>
      <c r="W66" s="8">
        <f t="shared" si="8"/>
        <v>39</v>
      </c>
      <c r="X66" s="8">
        <f t="shared" si="9"/>
        <v>39</v>
      </c>
      <c r="Y66" s="8" t="str">
        <f t="shared" si="10"/>
        <v/>
      </c>
      <c r="Z66" s="8" t="str">
        <f t="shared" si="11"/>
        <v/>
      </c>
    </row>
    <row r="67" spans="10:26" x14ac:dyDescent="0.3">
      <c r="J67" s="4">
        <v>38</v>
      </c>
      <c r="K67" s="4">
        <f t="shared" si="2"/>
        <v>75</v>
      </c>
      <c r="L67" s="4">
        <f t="shared" si="14"/>
        <v>13</v>
      </c>
      <c r="M67" s="13">
        <f>SUM($P$6:P67)</f>
        <v>86.993999999999971</v>
      </c>
      <c r="N67" s="4">
        <f t="shared" si="18"/>
        <v>7</v>
      </c>
      <c r="O67" s="4">
        <f t="shared" si="19"/>
        <v>7</v>
      </c>
      <c r="P67" s="9">
        <f t="shared" si="3"/>
        <v>0.73700000000000043</v>
      </c>
      <c r="S67" s="8">
        <f t="shared" si="4"/>
        <v>38</v>
      </c>
      <c r="T67" s="8">
        <f t="shared" si="5"/>
        <v>38</v>
      </c>
      <c r="U67" s="8">
        <f t="shared" si="6"/>
        <v>38</v>
      </c>
      <c r="V67" s="8">
        <f t="shared" si="7"/>
        <v>38</v>
      </c>
      <c r="W67" s="8">
        <f t="shared" si="8"/>
        <v>38</v>
      </c>
      <c r="X67" s="8">
        <f t="shared" si="9"/>
        <v>38</v>
      </c>
      <c r="Y67" s="8" t="str">
        <f t="shared" si="10"/>
        <v/>
      </c>
      <c r="Z67" s="8" t="str">
        <f t="shared" si="11"/>
        <v/>
      </c>
    </row>
    <row r="68" spans="10:26" x14ac:dyDescent="0.3">
      <c r="J68" s="4">
        <v>37</v>
      </c>
      <c r="K68" s="4">
        <f t="shared" si="2"/>
        <v>74</v>
      </c>
      <c r="L68" s="4">
        <f t="shared" si="14"/>
        <v>13</v>
      </c>
      <c r="M68" s="13">
        <f>SUM($P$6:P68)</f>
        <v>87.730999999999966</v>
      </c>
      <c r="N68" s="4">
        <f t="shared" si="18"/>
        <v>7</v>
      </c>
      <c r="O68" s="4">
        <f t="shared" si="19"/>
        <v>7</v>
      </c>
      <c r="P68" s="9">
        <f t="shared" si="3"/>
        <v>0.73700000000000043</v>
      </c>
      <c r="S68" s="8">
        <f t="shared" si="4"/>
        <v>37</v>
      </c>
      <c r="T68" s="8">
        <f t="shared" si="5"/>
        <v>37</v>
      </c>
      <c r="U68" s="8">
        <f t="shared" si="6"/>
        <v>37</v>
      </c>
      <c r="V68" s="8">
        <f t="shared" si="7"/>
        <v>37</v>
      </c>
      <c r="W68" s="8">
        <f t="shared" si="8"/>
        <v>37</v>
      </c>
      <c r="X68" s="8">
        <f t="shared" si="9"/>
        <v>37</v>
      </c>
      <c r="Y68" s="8" t="str">
        <f t="shared" si="10"/>
        <v/>
      </c>
      <c r="Z68" s="8" t="str">
        <f t="shared" si="11"/>
        <v/>
      </c>
    </row>
    <row r="69" spans="10:26" x14ac:dyDescent="0.3">
      <c r="J69" s="4">
        <v>36</v>
      </c>
      <c r="K69" s="4">
        <f t="shared" si="2"/>
        <v>73</v>
      </c>
      <c r="L69" s="4">
        <f t="shared" si="14"/>
        <v>12</v>
      </c>
      <c r="M69" s="13">
        <f>SUM($P$6:P69)</f>
        <v>88.467999999999961</v>
      </c>
      <c r="N69" s="4">
        <f t="shared" si="18"/>
        <v>7</v>
      </c>
      <c r="O69" s="4">
        <f t="shared" si="19"/>
        <v>7</v>
      </c>
      <c r="P69" s="9">
        <f t="shared" si="3"/>
        <v>0.73700000000000043</v>
      </c>
      <c r="S69" s="8">
        <f t="shared" si="4"/>
        <v>36</v>
      </c>
      <c r="T69" s="8">
        <f t="shared" si="5"/>
        <v>36</v>
      </c>
      <c r="U69" s="8">
        <f t="shared" si="6"/>
        <v>36</v>
      </c>
      <c r="V69" s="8">
        <f t="shared" si="7"/>
        <v>36</v>
      </c>
      <c r="W69" s="8">
        <f t="shared" si="8"/>
        <v>36</v>
      </c>
      <c r="X69" s="8">
        <f t="shared" si="9"/>
        <v>36</v>
      </c>
      <c r="Y69" s="8" t="str">
        <f t="shared" si="10"/>
        <v/>
      </c>
      <c r="Z69" s="8" t="str">
        <f t="shared" si="11"/>
        <v/>
      </c>
    </row>
    <row r="70" spans="10:26" x14ac:dyDescent="0.3">
      <c r="J70" s="4">
        <v>35</v>
      </c>
      <c r="K70" s="4">
        <f t="shared" si="2"/>
        <v>72</v>
      </c>
      <c r="L70" s="4">
        <f t="shared" si="14"/>
        <v>11</v>
      </c>
      <c r="M70" s="13">
        <f>SUM($P$6:P70)</f>
        <v>89.204999999999956</v>
      </c>
      <c r="N70" s="4">
        <f t="shared" ref="N70:N104" si="20">IF(J70&gt;=$E$17,1,IF(J70&gt;=$E$18,2,IF(J70&gt;=$E$19,3,IF(J70&gt;=$E$20,4,IF(J70&gt;=$E$21,5,IF(J70&gt;=$E$22,6,IF(J70&gt;=$E$23,7,IF(J70&gt;=$E$24,8,9))))))))</f>
        <v>7</v>
      </c>
      <c r="O70" s="4">
        <f t="shared" ref="O70:O104" si="21">IF(J70&gt;=$E$6,1,IF(J70&gt;=$E$7,2,IF(J70&gt;=$E$8,3,IF(J70&gt;=$E$9,4,IF(J70&gt;=$E$10,5,IF(J70&gt;=$E$11,6,IF(J70&gt;=$E$12,7,IF(J70&gt;=$E$13,8,9))))))))</f>
        <v>7</v>
      </c>
      <c r="P70" s="9">
        <f t="shared" si="3"/>
        <v>0.73700000000000043</v>
      </c>
      <c r="S70" s="8">
        <f t="shared" si="4"/>
        <v>35</v>
      </c>
      <c r="T70" s="8">
        <f t="shared" si="5"/>
        <v>35</v>
      </c>
      <c r="U70" s="8">
        <f t="shared" si="6"/>
        <v>35</v>
      </c>
      <c r="V70" s="8">
        <f t="shared" si="7"/>
        <v>35</v>
      </c>
      <c r="W70" s="8">
        <f t="shared" si="8"/>
        <v>35</v>
      </c>
      <c r="X70" s="8">
        <f t="shared" si="9"/>
        <v>35</v>
      </c>
      <c r="Y70" s="8">
        <f t="shared" si="10"/>
        <v>35</v>
      </c>
      <c r="Z70" s="8" t="str">
        <f t="shared" si="11"/>
        <v/>
      </c>
    </row>
    <row r="71" spans="10:26" x14ac:dyDescent="0.3">
      <c r="J71" s="4">
        <v>34</v>
      </c>
      <c r="K71" s="4">
        <f t="shared" ref="K71:K104" si="22">ROUND($C$8*((J71-$C$17)/$C$18)+$C$7,0)</f>
        <v>71</v>
      </c>
      <c r="L71" s="4">
        <f t="shared" si="14"/>
        <v>10</v>
      </c>
      <c r="M71" s="13">
        <f>SUM($P$6:P71)</f>
        <v>89.94199999999995</v>
      </c>
      <c r="N71" s="4">
        <f t="shared" si="20"/>
        <v>8</v>
      </c>
      <c r="O71" s="4">
        <f t="shared" si="21"/>
        <v>7</v>
      </c>
      <c r="P71" s="9">
        <f t="shared" ref="P71:P104" si="23">IF(O71=1,$H$6,IF(O71=2,$H$7,IF(O71=3,$H$8,IF(O71=4,$H$9,IF(O71=5,$H$10,IF(O71=6,$H$11,IF(O71=7,$H$12,IF(O71=8,$H$13,IF(O71=9,$H$14,0)))))))))</f>
        <v>0.73700000000000043</v>
      </c>
      <c r="S71" s="8">
        <f t="shared" ref="S71:S104" si="24">IF($M71&gt;=4,$J71,"")</f>
        <v>34</v>
      </c>
      <c r="T71" s="8">
        <f t="shared" ref="T71:T104" si="25">IF($M71&gt;=11,$J71,"")</f>
        <v>34</v>
      </c>
      <c r="U71" s="8">
        <f t="shared" ref="U71:U104" si="26">IF($M71&gt;=23,$J71,"")</f>
        <v>34</v>
      </c>
      <c r="V71" s="8">
        <f t="shared" ref="V71:V104" si="27">IF($M71&gt;=40,$J71,"")</f>
        <v>34</v>
      </c>
      <c r="W71" s="8">
        <f t="shared" ref="W71:W104" si="28">IF($M71&gt;=60,$J71,"")</f>
        <v>34</v>
      </c>
      <c r="X71" s="8">
        <f t="shared" ref="X71:X104" si="29">IF($M71&gt;=77,$J71,"")</f>
        <v>34</v>
      </c>
      <c r="Y71" s="8">
        <f t="shared" ref="Y71:Y104" si="30">IF($M71&gt;=89,$J71,"")</f>
        <v>34</v>
      </c>
      <c r="Z71" s="8" t="str">
        <f t="shared" ref="Z71:Z104" si="31">IF($M71&gt;=96,$J71,"")</f>
        <v/>
      </c>
    </row>
    <row r="72" spans="10:26" x14ac:dyDescent="0.3">
      <c r="J72" s="4">
        <v>33</v>
      </c>
      <c r="K72" s="4">
        <f t="shared" si="22"/>
        <v>70</v>
      </c>
      <c r="L72" s="4">
        <f t="shared" ref="L72:L104" si="32">ROUND(100-($M71+$M72)/2,0)</f>
        <v>10</v>
      </c>
      <c r="M72" s="13">
        <f>SUM($P$6:P72)</f>
        <v>90.678999999999945</v>
      </c>
      <c r="N72" s="4">
        <f t="shared" si="20"/>
        <v>8</v>
      </c>
      <c r="O72" s="4">
        <f t="shared" si="21"/>
        <v>7</v>
      </c>
      <c r="P72" s="9">
        <f t="shared" si="23"/>
        <v>0.73700000000000043</v>
      </c>
      <c r="S72" s="8">
        <f t="shared" si="24"/>
        <v>33</v>
      </c>
      <c r="T72" s="8">
        <f t="shared" si="25"/>
        <v>33</v>
      </c>
      <c r="U72" s="8">
        <f t="shared" si="26"/>
        <v>33</v>
      </c>
      <c r="V72" s="8">
        <f t="shared" si="27"/>
        <v>33</v>
      </c>
      <c r="W72" s="8">
        <f t="shared" si="28"/>
        <v>33</v>
      </c>
      <c r="X72" s="8">
        <f t="shared" si="29"/>
        <v>33</v>
      </c>
      <c r="Y72" s="8">
        <f t="shared" si="30"/>
        <v>33</v>
      </c>
      <c r="Z72" s="8" t="str">
        <f t="shared" si="31"/>
        <v/>
      </c>
    </row>
    <row r="73" spans="10:26" x14ac:dyDescent="0.3">
      <c r="J73" s="4">
        <v>32</v>
      </c>
      <c r="K73" s="4">
        <f t="shared" si="22"/>
        <v>69</v>
      </c>
      <c r="L73" s="4">
        <f t="shared" si="32"/>
        <v>9</v>
      </c>
      <c r="M73" s="13">
        <f>SUM($P$6:P73)</f>
        <v>91.41599999999994</v>
      </c>
      <c r="N73" s="4">
        <f t="shared" si="20"/>
        <v>8</v>
      </c>
      <c r="O73" s="4">
        <f t="shared" si="21"/>
        <v>7</v>
      </c>
      <c r="P73" s="9">
        <f t="shared" si="23"/>
        <v>0.73700000000000043</v>
      </c>
      <c r="S73" s="8">
        <f t="shared" si="24"/>
        <v>32</v>
      </c>
      <c r="T73" s="8">
        <f t="shared" si="25"/>
        <v>32</v>
      </c>
      <c r="U73" s="8">
        <f t="shared" si="26"/>
        <v>32</v>
      </c>
      <c r="V73" s="8">
        <f t="shared" si="27"/>
        <v>32</v>
      </c>
      <c r="W73" s="8">
        <f t="shared" si="28"/>
        <v>32</v>
      </c>
      <c r="X73" s="8">
        <f t="shared" si="29"/>
        <v>32</v>
      </c>
      <c r="Y73" s="8">
        <f t="shared" si="30"/>
        <v>32</v>
      </c>
      <c r="Z73" s="8" t="str">
        <f t="shared" si="31"/>
        <v/>
      </c>
    </row>
    <row r="74" spans="10:26" x14ac:dyDescent="0.3">
      <c r="J74" s="4">
        <v>31</v>
      </c>
      <c r="K74" s="4">
        <f t="shared" si="22"/>
        <v>68</v>
      </c>
      <c r="L74" s="4">
        <f t="shared" si="32"/>
        <v>8</v>
      </c>
      <c r="M74" s="13">
        <f>SUM($P$6:P74)</f>
        <v>92.152999999999935</v>
      </c>
      <c r="N74" s="4">
        <f t="shared" si="20"/>
        <v>8</v>
      </c>
      <c r="O74" s="4">
        <f t="shared" si="21"/>
        <v>7</v>
      </c>
      <c r="P74" s="9">
        <f t="shared" si="23"/>
        <v>0.73700000000000043</v>
      </c>
      <c r="S74" s="8">
        <f t="shared" si="24"/>
        <v>31</v>
      </c>
      <c r="T74" s="8">
        <f t="shared" si="25"/>
        <v>31</v>
      </c>
      <c r="U74" s="8">
        <f t="shared" si="26"/>
        <v>31</v>
      </c>
      <c r="V74" s="8">
        <f t="shared" si="27"/>
        <v>31</v>
      </c>
      <c r="W74" s="8">
        <f t="shared" si="28"/>
        <v>31</v>
      </c>
      <c r="X74" s="8">
        <f t="shared" si="29"/>
        <v>31</v>
      </c>
      <c r="Y74" s="8">
        <f t="shared" si="30"/>
        <v>31</v>
      </c>
      <c r="Z74" s="8" t="str">
        <f t="shared" si="31"/>
        <v/>
      </c>
    </row>
    <row r="75" spans="10:26" x14ac:dyDescent="0.3">
      <c r="J75" s="4">
        <v>30</v>
      </c>
      <c r="K75" s="4">
        <f t="shared" si="22"/>
        <v>67</v>
      </c>
      <c r="L75" s="4">
        <f t="shared" si="32"/>
        <v>7</v>
      </c>
      <c r="M75" s="13">
        <f>SUM($P$6:P75)</f>
        <v>92.88999999999993</v>
      </c>
      <c r="N75" s="4">
        <f t="shared" si="20"/>
        <v>8</v>
      </c>
      <c r="O75" s="4">
        <f t="shared" si="21"/>
        <v>7</v>
      </c>
      <c r="P75" s="9">
        <f t="shared" si="23"/>
        <v>0.73700000000000043</v>
      </c>
      <c r="S75" s="8">
        <f t="shared" si="24"/>
        <v>30</v>
      </c>
      <c r="T75" s="8">
        <f t="shared" si="25"/>
        <v>30</v>
      </c>
      <c r="U75" s="8">
        <f t="shared" si="26"/>
        <v>30</v>
      </c>
      <c r="V75" s="8">
        <f t="shared" si="27"/>
        <v>30</v>
      </c>
      <c r="W75" s="8">
        <f t="shared" si="28"/>
        <v>30</v>
      </c>
      <c r="X75" s="8">
        <f t="shared" si="29"/>
        <v>30</v>
      </c>
      <c r="Y75" s="8">
        <f t="shared" si="30"/>
        <v>30</v>
      </c>
      <c r="Z75" s="8" t="str">
        <f t="shared" si="31"/>
        <v/>
      </c>
    </row>
    <row r="76" spans="10:26" x14ac:dyDescent="0.3">
      <c r="J76" s="4">
        <v>29</v>
      </c>
      <c r="K76" s="4">
        <f t="shared" si="22"/>
        <v>66</v>
      </c>
      <c r="L76" s="4">
        <f t="shared" si="32"/>
        <v>7</v>
      </c>
      <c r="M76" s="13">
        <f>SUM($P$6:P76)</f>
        <v>93.41399999999993</v>
      </c>
      <c r="N76" s="4">
        <f t="shared" si="20"/>
        <v>8</v>
      </c>
      <c r="O76" s="4">
        <f t="shared" si="21"/>
        <v>8</v>
      </c>
      <c r="P76" s="9">
        <f t="shared" si="23"/>
        <v>0.52399999999999947</v>
      </c>
      <c r="S76" s="8">
        <f t="shared" si="24"/>
        <v>29</v>
      </c>
      <c r="T76" s="8">
        <f t="shared" si="25"/>
        <v>29</v>
      </c>
      <c r="U76" s="8">
        <f t="shared" si="26"/>
        <v>29</v>
      </c>
      <c r="V76" s="8">
        <f t="shared" si="27"/>
        <v>29</v>
      </c>
      <c r="W76" s="8">
        <f t="shared" si="28"/>
        <v>29</v>
      </c>
      <c r="X76" s="8">
        <f t="shared" si="29"/>
        <v>29</v>
      </c>
      <c r="Y76" s="8">
        <f t="shared" si="30"/>
        <v>29</v>
      </c>
      <c r="Z76" s="8" t="str">
        <f t="shared" si="31"/>
        <v/>
      </c>
    </row>
    <row r="77" spans="10:26" x14ac:dyDescent="0.3">
      <c r="J77" s="4">
        <v>28</v>
      </c>
      <c r="K77" s="4">
        <f t="shared" si="22"/>
        <v>65</v>
      </c>
      <c r="L77" s="4">
        <f t="shared" si="32"/>
        <v>6</v>
      </c>
      <c r="M77" s="13">
        <f>SUM($P$6:P77)</f>
        <v>93.937999999999931</v>
      </c>
      <c r="N77" s="4">
        <f t="shared" si="20"/>
        <v>8</v>
      </c>
      <c r="O77" s="4">
        <f t="shared" si="21"/>
        <v>8</v>
      </c>
      <c r="P77" s="9">
        <f t="shared" si="23"/>
        <v>0.52399999999999947</v>
      </c>
      <c r="S77" s="8">
        <f t="shared" si="24"/>
        <v>28</v>
      </c>
      <c r="T77" s="8">
        <f t="shared" si="25"/>
        <v>28</v>
      </c>
      <c r="U77" s="8">
        <f t="shared" si="26"/>
        <v>28</v>
      </c>
      <c r="V77" s="8">
        <f t="shared" si="27"/>
        <v>28</v>
      </c>
      <c r="W77" s="8">
        <f t="shared" si="28"/>
        <v>28</v>
      </c>
      <c r="X77" s="8">
        <f t="shared" si="29"/>
        <v>28</v>
      </c>
      <c r="Y77" s="8">
        <f t="shared" si="30"/>
        <v>28</v>
      </c>
      <c r="Z77" s="8" t="str">
        <f t="shared" si="31"/>
        <v/>
      </c>
    </row>
    <row r="78" spans="10:26" x14ac:dyDescent="0.3">
      <c r="J78" s="4">
        <v>27</v>
      </c>
      <c r="K78" s="4">
        <f t="shared" si="22"/>
        <v>64</v>
      </c>
      <c r="L78" s="4">
        <f t="shared" si="32"/>
        <v>6</v>
      </c>
      <c r="M78" s="13">
        <f>SUM($P$6:P78)</f>
        <v>94.461999999999932</v>
      </c>
      <c r="N78" s="4">
        <f t="shared" si="20"/>
        <v>8</v>
      </c>
      <c r="O78" s="4">
        <f t="shared" si="21"/>
        <v>8</v>
      </c>
      <c r="P78" s="9">
        <f t="shared" si="23"/>
        <v>0.52399999999999947</v>
      </c>
      <c r="S78" s="8">
        <f t="shared" si="24"/>
        <v>27</v>
      </c>
      <c r="T78" s="8">
        <f t="shared" si="25"/>
        <v>27</v>
      </c>
      <c r="U78" s="8">
        <f t="shared" si="26"/>
        <v>27</v>
      </c>
      <c r="V78" s="8">
        <f t="shared" si="27"/>
        <v>27</v>
      </c>
      <c r="W78" s="8">
        <f t="shared" si="28"/>
        <v>27</v>
      </c>
      <c r="X78" s="8">
        <f t="shared" si="29"/>
        <v>27</v>
      </c>
      <c r="Y78" s="8">
        <f t="shared" si="30"/>
        <v>27</v>
      </c>
      <c r="Z78" s="8" t="str">
        <f t="shared" si="31"/>
        <v/>
      </c>
    </row>
    <row r="79" spans="10:26" x14ac:dyDescent="0.3">
      <c r="J79" s="4">
        <v>26</v>
      </c>
      <c r="K79" s="4">
        <f t="shared" si="22"/>
        <v>63</v>
      </c>
      <c r="L79" s="4">
        <f t="shared" si="32"/>
        <v>5</v>
      </c>
      <c r="M79" s="13">
        <f>SUM($P$6:P79)</f>
        <v>94.985999999999933</v>
      </c>
      <c r="N79" s="4">
        <f t="shared" si="20"/>
        <v>8</v>
      </c>
      <c r="O79" s="4">
        <f t="shared" si="21"/>
        <v>8</v>
      </c>
      <c r="P79" s="9">
        <f t="shared" si="23"/>
        <v>0.52399999999999947</v>
      </c>
      <c r="S79" s="8">
        <f t="shared" si="24"/>
        <v>26</v>
      </c>
      <c r="T79" s="8">
        <f t="shared" si="25"/>
        <v>26</v>
      </c>
      <c r="U79" s="8">
        <f t="shared" si="26"/>
        <v>26</v>
      </c>
      <c r="V79" s="8">
        <f t="shared" si="27"/>
        <v>26</v>
      </c>
      <c r="W79" s="8">
        <f t="shared" si="28"/>
        <v>26</v>
      </c>
      <c r="X79" s="8">
        <f t="shared" si="29"/>
        <v>26</v>
      </c>
      <c r="Y79" s="8">
        <f t="shared" si="30"/>
        <v>26</v>
      </c>
      <c r="Z79" s="8" t="str">
        <f t="shared" si="31"/>
        <v/>
      </c>
    </row>
    <row r="80" spans="10:26" x14ac:dyDescent="0.3">
      <c r="J80" s="4">
        <v>25</v>
      </c>
      <c r="K80" s="4">
        <f t="shared" si="22"/>
        <v>62</v>
      </c>
      <c r="L80" s="4">
        <f t="shared" si="32"/>
        <v>5</v>
      </c>
      <c r="M80" s="13">
        <f>SUM($P$6:P80)</f>
        <v>95.509999999999934</v>
      </c>
      <c r="N80" s="4">
        <f t="shared" si="20"/>
        <v>8</v>
      </c>
      <c r="O80" s="4">
        <f t="shared" si="21"/>
        <v>8</v>
      </c>
      <c r="P80" s="9">
        <f t="shared" si="23"/>
        <v>0.52399999999999947</v>
      </c>
      <c r="S80" s="8">
        <f t="shared" si="24"/>
        <v>25</v>
      </c>
      <c r="T80" s="8">
        <f t="shared" si="25"/>
        <v>25</v>
      </c>
      <c r="U80" s="8">
        <f t="shared" si="26"/>
        <v>25</v>
      </c>
      <c r="V80" s="8">
        <f t="shared" si="27"/>
        <v>25</v>
      </c>
      <c r="W80" s="8">
        <f t="shared" si="28"/>
        <v>25</v>
      </c>
      <c r="X80" s="8">
        <f t="shared" si="29"/>
        <v>25</v>
      </c>
      <c r="Y80" s="8">
        <f t="shared" si="30"/>
        <v>25</v>
      </c>
      <c r="Z80" s="8" t="str">
        <f t="shared" si="31"/>
        <v/>
      </c>
    </row>
    <row r="81" spans="10:26" x14ac:dyDescent="0.3">
      <c r="J81" s="4">
        <v>24</v>
      </c>
      <c r="K81" s="4">
        <f t="shared" si="22"/>
        <v>61</v>
      </c>
      <c r="L81" s="4">
        <f t="shared" si="32"/>
        <v>4</v>
      </c>
      <c r="M81" s="13">
        <f>SUM($P$6:P81)</f>
        <v>96.033999999999935</v>
      </c>
      <c r="N81" s="4">
        <f t="shared" si="20"/>
        <v>8</v>
      </c>
      <c r="O81" s="4">
        <f t="shared" si="21"/>
        <v>8</v>
      </c>
      <c r="P81" s="9">
        <f t="shared" si="23"/>
        <v>0.52399999999999947</v>
      </c>
      <c r="S81" s="8">
        <f t="shared" si="24"/>
        <v>24</v>
      </c>
      <c r="T81" s="8">
        <f t="shared" si="25"/>
        <v>24</v>
      </c>
      <c r="U81" s="8">
        <f t="shared" si="26"/>
        <v>24</v>
      </c>
      <c r="V81" s="8">
        <f t="shared" si="27"/>
        <v>24</v>
      </c>
      <c r="W81" s="8">
        <f t="shared" si="28"/>
        <v>24</v>
      </c>
      <c r="X81" s="8">
        <f t="shared" si="29"/>
        <v>24</v>
      </c>
      <c r="Y81" s="8">
        <f t="shared" si="30"/>
        <v>24</v>
      </c>
      <c r="Z81" s="8">
        <f t="shared" si="31"/>
        <v>24</v>
      </c>
    </row>
    <row r="82" spans="10:26" x14ac:dyDescent="0.3">
      <c r="J82" s="4">
        <v>23</v>
      </c>
      <c r="K82" s="4">
        <f t="shared" si="22"/>
        <v>60</v>
      </c>
      <c r="L82" s="4">
        <f t="shared" si="32"/>
        <v>4</v>
      </c>
      <c r="M82" s="13">
        <f>SUM($P$6:P82)</f>
        <v>96.557999999999936</v>
      </c>
      <c r="N82" s="4">
        <f t="shared" si="20"/>
        <v>9</v>
      </c>
      <c r="O82" s="4">
        <f t="shared" si="21"/>
        <v>8</v>
      </c>
      <c r="P82" s="9">
        <f t="shared" si="23"/>
        <v>0.52399999999999947</v>
      </c>
      <c r="S82" s="8">
        <f t="shared" si="24"/>
        <v>23</v>
      </c>
      <c r="T82" s="8">
        <f t="shared" si="25"/>
        <v>23</v>
      </c>
      <c r="U82" s="8">
        <f t="shared" si="26"/>
        <v>23</v>
      </c>
      <c r="V82" s="8">
        <f t="shared" si="27"/>
        <v>23</v>
      </c>
      <c r="W82" s="8">
        <f t="shared" si="28"/>
        <v>23</v>
      </c>
      <c r="X82" s="8">
        <f t="shared" si="29"/>
        <v>23</v>
      </c>
      <c r="Y82" s="8">
        <f t="shared" si="30"/>
        <v>23</v>
      </c>
      <c r="Z82" s="8">
        <f t="shared" si="31"/>
        <v>23</v>
      </c>
    </row>
    <row r="83" spans="10:26" x14ac:dyDescent="0.3">
      <c r="J83" s="4">
        <v>22</v>
      </c>
      <c r="K83" s="4">
        <f t="shared" si="22"/>
        <v>59</v>
      </c>
      <c r="L83" s="4">
        <f t="shared" si="32"/>
        <v>3</v>
      </c>
      <c r="M83" s="13">
        <f>SUM($P$6:P83)</f>
        <v>97.081999999999937</v>
      </c>
      <c r="N83" s="4">
        <f t="shared" si="20"/>
        <v>9</v>
      </c>
      <c r="O83" s="4">
        <f t="shared" si="21"/>
        <v>8</v>
      </c>
      <c r="P83" s="9">
        <f t="shared" si="23"/>
        <v>0.52399999999999947</v>
      </c>
      <c r="S83" s="8">
        <f t="shared" si="24"/>
        <v>22</v>
      </c>
      <c r="T83" s="8">
        <f t="shared" si="25"/>
        <v>22</v>
      </c>
      <c r="U83" s="8">
        <f t="shared" si="26"/>
        <v>22</v>
      </c>
      <c r="V83" s="8">
        <f t="shared" si="27"/>
        <v>22</v>
      </c>
      <c r="W83" s="8">
        <f t="shared" si="28"/>
        <v>22</v>
      </c>
      <c r="X83" s="8">
        <f t="shared" si="29"/>
        <v>22</v>
      </c>
      <c r="Y83" s="8">
        <f t="shared" si="30"/>
        <v>22</v>
      </c>
      <c r="Z83" s="8">
        <f t="shared" si="31"/>
        <v>22</v>
      </c>
    </row>
    <row r="84" spans="10:26" x14ac:dyDescent="0.3">
      <c r="J84" s="4">
        <v>21</v>
      </c>
      <c r="K84" s="4">
        <f t="shared" si="22"/>
        <v>58</v>
      </c>
      <c r="L84" s="4">
        <f t="shared" si="32"/>
        <v>3</v>
      </c>
      <c r="M84" s="13">
        <f>SUM($P$6:P84)</f>
        <v>97.605999999999938</v>
      </c>
      <c r="N84" s="4">
        <f t="shared" si="20"/>
        <v>9</v>
      </c>
      <c r="O84" s="4">
        <f t="shared" si="21"/>
        <v>8</v>
      </c>
      <c r="P84" s="9">
        <f t="shared" si="23"/>
        <v>0.52399999999999947</v>
      </c>
      <c r="S84" s="8">
        <f t="shared" si="24"/>
        <v>21</v>
      </c>
      <c r="T84" s="8">
        <f t="shared" si="25"/>
        <v>21</v>
      </c>
      <c r="U84" s="8">
        <f t="shared" si="26"/>
        <v>21</v>
      </c>
      <c r="V84" s="8">
        <f t="shared" si="27"/>
        <v>21</v>
      </c>
      <c r="W84" s="8">
        <f t="shared" si="28"/>
        <v>21</v>
      </c>
      <c r="X84" s="8">
        <f t="shared" si="29"/>
        <v>21</v>
      </c>
      <c r="Y84" s="8">
        <f t="shared" si="30"/>
        <v>21</v>
      </c>
      <c r="Z84" s="8">
        <f t="shared" si="31"/>
        <v>21</v>
      </c>
    </row>
    <row r="85" spans="10:26" x14ac:dyDescent="0.3">
      <c r="J85" s="4">
        <v>20</v>
      </c>
      <c r="K85" s="4">
        <f t="shared" si="22"/>
        <v>57</v>
      </c>
      <c r="L85" s="4">
        <f t="shared" si="32"/>
        <v>2</v>
      </c>
      <c r="M85" s="13">
        <f>SUM($P$6:P85)</f>
        <v>98.129999999999939</v>
      </c>
      <c r="N85" s="4">
        <f t="shared" si="20"/>
        <v>9</v>
      </c>
      <c r="O85" s="4">
        <f t="shared" si="21"/>
        <v>8</v>
      </c>
      <c r="P85" s="9">
        <f t="shared" si="23"/>
        <v>0.52399999999999947</v>
      </c>
      <c r="S85" s="8">
        <f t="shared" si="24"/>
        <v>20</v>
      </c>
      <c r="T85" s="8">
        <f t="shared" si="25"/>
        <v>20</v>
      </c>
      <c r="U85" s="8">
        <f t="shared" si="26"/>
        <v>20</v>
      </c>
      <c r="V85" s="8">
        <f t="shared" si="27"/>
        <v>20</v>
      </c>
      <c r="W85" s="8">
        <f t="shared" si="28"/>
        <v>20</v>
      </c>
      <c r="X85" s="8">
        <f t="shared" si="29"/>
        <v>20</v>
      </c>
      <c r="Y85" s="8">
        <f t="shared" si="30"/>
        <v>20</v>
      </c>
      <c r="Z85" s="8">
        <f t="shared" si="31"/>
        <v>20</v>
      </c>
    </row>
    <row r="86" spans="10:26" x14ac:dyDescent="0.3">
      <c r="J86" s="4">
        <v>19</v>
      </c>
      <c r="K86" s="4">
        <f t="shared" si="22"/>
        <v>56</v>
      </c>
      <c r="L86" s="4">
        <f t="shared" si="32"/>
        <v>2</v>
      </c>
      <c r="M86" s="13">
        <f>SUM($P$6:P86)</f>
        <v>98.228421052631518</v>
      </c>
      <c r="N86" s="4">
        <f t="shared" si="20"/>
        <v>9</v>
      </c>
      <c r="O86" s="4">
        <f t="shared" si="21"/>
        <v>9</v>
      </c>
      <c r="P86" s="9">
        <f t="shared" si="23"/>
        <v>9.8421052631579187E-2</v>
      </c>
      <c r="S86" s="8">
        <f t="shared" si="24"/>
        <v>19</v>
      </c>
      <c r="T86" s="8">
        <f t="shared" si="25"/>
        <v>19</v>
      </c>
      <c r="U86" s="8">
        <f t="shared" si="26"/>
        <v>19</v>
      </c>
      <c r="V86" s="8">
        <f t="shared" si="27"/>
        <v>19</v>
      </c>
      <c r="W86" s="8">
        <f t="shared" si="28"/>
        <v>19</v>
      </c>
      <c r="X86" s="8">
        <f t="shared" si="29"/>
        <v>19</v>
      </c>
      <c r="Y86" s="8">
        <f t="shared" si="30"/>
        <v>19</v>
      </c>
      <c r="Z86" s="8">
        <f t="shared" si="31"/>
        <v>19</v>
      </c>
    </row>
    <row r="87" spans="10:26" x14ac:dyDescent="0.3">
      <c r="J87" s="4">
        <v>18</v>
      </c>
      <c r="K87" s="4">
        <f t="shared" si="22"/>
        <v>55</v>
      </c>
      <c r="L87" s="4">
        <f t="shared" si="32"/>
        <v>2</v>
      </c>
      <c r="M87" s="13">
        <f>SUM($P$6:P87)</f>
        <v>98.326842105263097</v>
      </c>
      <c r="N87" s="4">
        <f t="shared" si="20"/>
        <v>9</v>
      </c>
      <c r="O87" s="4">
        <f t="shared" si="21"/>
        <v>9</v>
      </c>
      <c r="P87" s="9">
        <f t="shared" si="23"/>
        <v>9.8421052631579187E-2</v>
      </c>
      <c r="S87" s="8">
        <f t="shared" si="24"/>
        <v>18</v>
      </c>
      <c r="T87" s="8">
        <f t="shared" si="25"/>
        <v>18</v>
      </c>
      <c r="U87" s="8">
        <f t="shared" si="26"/>
        <v>18</v>
      </c>
      <c r="V87" s="8">
        <f t="shared" si="27"/>
        <v>18</v>
      </c>
      <c r="W87" s="8">
        <f t="shared" si="28"/>
        <v>18</v>
      </c>
      <c r="X87" s="8">
        <f t="shared" si="29"/>
        <v>18</v>
      </c>
      <c r="Y87" s="8">
        <f t="shared" si="30"/>
        <v>18</v>
      </c>
      <c r="Z87" s="8">
        <f t="shared" si="31"/>
        <v>18</v>
      </c>
    </row>
    <row r="88" spans="10:26" x14ac:dyDescent="0.3">
      <c r="J88" s="4">
        <v>17</v>
      </c>
      <c r="K88" s="4">
        <f t="shared" si="22"/>
        <v>54</v>
      </c>
      <c r="L88" s="4">
        <f t="shared" si="32"/>
        <v>2</v>
      </c>
      <c r="M88" s="13">
        <f>SUM($P$6:P88)</f>
        <v>98.425263157894676</v>
      </c>
      <c r="N88" s="4">
        <f t="shared" si="20"/>
        <v>9</v>
      </c>
      <c r="O88" s="4">
        <f t="shared" si="21"/>
        <v>9</v>
      </c>
      <c r="P88" s="9">
        <f t="shared" si="23"/>
        <v>9.8421052631579187E-2</v>
      </c>
      <c r="S88" s="8">
        <f t="shared" si="24"/>
        <v>17</v>
      </c>
      <c r="T88" s="8">
        <f t="shared" si="25"/>
        <v>17</v>
      </c>
      <c r="U88" s="8">
        <f t="shared" si="26"/>
        <v>17</v>
      </c>
      <c r="V88" s="8">
        <f t="shared" si="27"/>
        <v>17</v>
      </c>
      <c r="W88" s="8">
        <f t="shared" si="28"/>
        <v>17</v>
      </c>
      <c r="X88" s="8">
        <f t="shared" si="29"/>
        <v>17</v>
      </c>
      <c r="Y88" s="8">
        <f t="shared" si="30"/>
        <v>17</v>
      </c>
      <c r="Z88" s="8">
        <f t="shared" si="31"/>
        <v>17</v>
      </c>
    </row>
    <row r="89" spans="10:26" x14ac:dyDescent="0.3">
      <c r="J89" s="4">
        <v>16</v>
      </c>
      <c r="K89" s="4">
        <f t="shared" si="22"/>
        <v>53</v>
      </c>
      <c r="L89" s="4">
        <f t="shared" si="32"/>
        <v>2</v>
      </c>
      <c r="M89" s="13">
        <f>SUM($P$6:P89)</f>
        <v>98.523684210526255</v>
      </c>
      <c r="N89" s="4">
        <f t="shared" si="20"/>
        <v>9</v>
      </c>
      <c r="O89" s="4">
        <f t="shared" si="21"/>
        <v>9</v>
      </c>
      <c r="P89" s="9">
        <f t="shared" si="23"/>
        <v>9.8421052631579187E-2</v>
      </c>
      <c r="S89" s="8">
        <f t="shared" si="24"/>
        <v>16</v>
      </c>
      <c r="T89" s="8">
        <f t="shared" si="25"/>
        <v>16</v>
      </c>
      <c r="U89" s="8">
        <f t="shared" si="26"/>
        <v>16</v>
      </c>
      <c r="V89" s="8">
        <f t="shared" si="27"/>
        <v>16</v>
      </c>
      <c r="W89" s="8">
        <f t="shared" si="28"/>
        <v>16</v>
      </c>
      <c r="X89" s="8">
        <f t="shared" si="29"/>
        <v>16</v>
      </c>
      <c r="Y89" s="8">
        <f t="shared" si="30"/>
        <v>16</v>
      </c>
      <c r="Z89" s="8">
        <f t="shared" si="31"/>
        <v>16</v>
      </c>
    </row>
    <row r="90" spans="10:26" x14ac:dyDescent="0.3">
      <c r="J90" s="4">
        <v>15</v>
      </c>
      <c r="K90" s="4">
        <f t="shared" si="22"/>
        <v>52</v>
      </c>
      <c r="L90" s="4">
        <f t="shared" si="32"/>
        <v>1</v>
      </c>
      <c r="M90" s="13">
        <f>SUM($P$6:P90)</f>
        <v>98.622105263157835</v>
      </c>
      <c r="N90" s="4">
        <f t="shared" si="20"/>
        <v>9</v>
      </c>
      <c r="O90" s="4">
        <f t="shared" si="21"/>
        <v>9</v>
      </c>
      <c r="P90" s="9">
        <f t="shared" si="23"/>
        <v>9.8421052631579187E-2</v>
      </c>
      <c r="S90" s="8">
        <f t="shared" si="24"/>
        <v>15</v>
      </c>
      <c r="T90" s="8">
        <f t="shared" si="25"/>
        <v>15</v>
      </c>
      <c r="U90" s="8">
        <f t="shared" si="26"/>
        <v>15</v>
      </c>
      <c r="V90" s="8">
        <f t="shared" si="27"/>
        <v>15</v>
      </c>
      <c r="W90" s="8">
        <f t="shared" si="28"/>
        <v>15</v>
      </c>
      <c r="X90" s="8">
        <f t="shared" si="29"/>
        <v>15</v>
      </c>
      <c r="Y90" s="8">
        <f t="shared" si="30"/>
        <v>15</v>
      </c>
      <c r="Z90" s="8">
        <f t="shared" si="31"/>
        <v>15</v>
      </c>
    </row>
    <row r="91" spans="10:26" x14ac:dyDescent="0.3">
      <c r="J91" s="4">
        <v>14</v>
      </c>
      <c r="K91" s="4">
        <f t="shared" si="22"/>
        <v>51</v>
      </c>
      <c r="L91" s="4">
        <f t="shared" si="32"/>
        <v>1</v>
      </c>
      <c r="M91" s="13">
        <f>SUM($P$6:P91)</f>
        <v>98.720526315789414</v>
      </c>
      <c r="N91" s="4">
        <f t="shared" si="20"/>
        <v>9</v>
      </c>
      <c r="O91" s="4">
        <f t="shared" si="21"/>
        <v>9</v>
      </c>
      <c r="P91" s="9">
        <f t="shared" si="23"/>
        <v>9.8421052631579187E-2</v>
      </c>
      <c r="S91" s="8">
        <f t="shared" si="24"/>
        <v>14</v>
      </c>
      <c r="T91" s="8">
        <f t="shared" si="25"/>
        <v>14</v>
      </c>
      <c r="U91" s="8">
        <f t="shared" si="26"/>
        <v>14</v>
      </c>
      <c r="V91" s="8">
        <f t="shared" si="27"/>
        <v>14</v>
      </c>
      <c r="W91" s="8">
        <f t="shared" si="28"/>
        <v>14</v>
      </c>
      <c r="X91" s="8">
        <f t="shared" si="29"/>
        <v>14</v>
      </c>
      <c r="Y91" s="8">
        <f t="shared" si="30"/>
        <v>14</v>
      </c>
      <c r="Z91" s="8">
        <f t="shared" si="31"/>
        <v>14</v>
      </c>
    </row>
    <row r="92" spans="10:26" x14ac:dyDescent="0.3">
      <c r="J92" s="4">
        <v>13</v>
      </c>
      <c r="K92" s="4">
        <f t="shared" si="22"/>
        <v>50</v>
      </c>
      <c r="L92" s="4">
        <f t="shared" si="32"/>
        <v>1</v>
      </c>
      <c r="M92" s="13">
        <f>SUM($P$6:P92)</f>
        <v>98.818947368420993</v>
      </c>
      <c r="N92" s="4">
        <f t="shared" si="20"/>
        <v>9</v>
      </c>
      <c r="O92" s="4">
        <f t="shared" si="21"/>
        <v>9</v>
      </c>
      <c r="P92" s="9">
        <f t="shared" si="23"/>
        <v>9.8421052631579187E-2</v>
      </c>
      <c r="S92" s="8">
        <f t="shared" si="24"/>
        <v>13</v>
      </c>
      <c r="T92" s="8">
        <f t="shared" si="25"/>
        <v>13</v>
      </c>
      <c r="U92" s="8">
        <f t="shared" si="26"/>
        <v>13</v>
      </c>
      <c r="V92" s="8">
        <f t="shared" si="27"/>
        <v>13</v>
      </c>
      <c r="W92" s="8">
        <f t="shared" si="28"/>
        <v>13</v>
      </c>
      <c r="X92" s="8">
        <f t="shared" si="29"/>
        <v>13</v>
      </c>
      <c r="Y92" s="8">
        <f t="shared" si="30"/>
        <v>13</v>
      </c>
      <c r="Z92" s="8">
        <f t="shared" si="31"/>
        <v>13</v>
      </c>
    </row>
    <row r="93" spans="10:26" x14ac:dyDescent="0.3">
      <c r="J93" s="4">
        <v>12</v>
      </c>
      <c r="K93" s="4">
        <f t="shared" si="22"/>
        <v>49</v>
      </c>
      <c r="L93" s="4">
        <f t="shared" si="32"/>
        <v>1</v>
      </c>
      <c r="M93" s="13">
        <f>SUM($P$6:P93)</f>
        <v>98.917368421052572</v>
      </c>
      <c r="N93" s="4">
        <f t="shared" si="20"/>
        <v>9</v>
      </c>
      <c r="O93" s="4">
        <f t="shared" si="21"/>
        <v>9</v>
      </c>
      <c r="P93" s="9">
        <f t="shared" si="23"/>
        <v>9.8421052631579187E-2</v>
      </c>
      <c r="S93" s="8">
        <f t="shared" si="24"/>
        <v>12</v>
      </c>
      <c r="T93" s="8">
        <f t="shared" si="25"/>
        <v>12</v>
      </c>
      <c r="U93" s="8">
        <f t="shared" si="26"/>
        <v>12</v>
      </c>
      <c r="V93" s="8">
        <f t="shared" si="27"/>
        <v>12</v>
      </c>
      <c r="W93" s="8">
        <f t="shared" si="28"/>
        <v>12</v>
      </c>
      <c r="X93" s="8">
        <f t="shared" si="29"/>
        <v>12</v>
      </c>
      <c r="Y93" s="8">
        <f t="shared" si="30"/>
        <v>12</v>
      </c>
      <c r="Z93" s="8">
        <f t="shared" si="31"/>
        <v>12</v>
      </c>
    </row>
    <row r="94" spans="10:26" x14ac:dyDescent="0.3">
      <c r="J94" s="4">
        <v>11</v>
      </c>
      <c r="K94" s="4">
        <f t="shared" si="22"/>
        <v>48</v>
      </c>
      <c r="L94" s="4">
        <f t="shared" si="32"/>
        <v>1</v>
      </c>
      <c r="M94" s="13">
        <f>SUM($P$6:P94)</f>
        <v>99.015789473684151</v>
      </c>
      <c r="N94" s="4">
        <f t="shared" si="20"/>
        <v>9</v>
      </c>
      <c r="O94" s="4">
        <f t="shared" si="21"/>
        <v>9</v>
      </c>
      <c r="P94" s="9">
        <f t="shared" si="23"/>
        <v>9.8421052631579187E-2</v>
      </c>
      <c r="S94" s="8">
        <f t="shared" si="24"/>
        <v>11</v>
      </c>
      <c r="T94" s="8">
        <f t="shared" si="25"/>
        <v>11</v>
      </c>
      <c r="U94" s="8">
        <f t="shared" si="26"/>
        <v>11</v>
      </c>
      <c r="V94" s="8">
        <f t="shared" si="27"/>
        <v>11</v>
      </c>
      <c r="W94" s="8">
        <f t="shared" si="28"/>
        <v>11</v>
      </c>
      <c r="X94" s="8">
        <f t="shared" si="29"/>
        <v>11</v>
      </c>
      <c r="Y94" s="8">
        <f t="shared" si="30"/>
        <v>11</v>
      </c>
      <c r="Z94" s="8">
        <f t="shared" si="31"/>
        <v>11</v>
      </c>
    </row>
    <row r="95" spans="10:26" x14ac:dyDescent="0.3">
      <c r="J95" s="4">
        <v>10</v>
      </c>
      <c r="K95" s="4">
        <f t="shared" si="22"/>
        <v>47</v>
      </c>
      <c r="L95" s="4">
        <f t="shared" si="32"/>
        <v>1</v>
      </c>
      <c r="M95" s="13">
        <f>SUM($P$6:P95)</f>
        <v>99.11421052631573</v>
      </c>
      <c r="N95" s="4">
        <f t="shared" si="20"/>
        <v>9</v>
      </c>
      <c r="O95" s="4">
        <f t="shared" si="21"/>
        <v>9</v>
      </c>
      <c r="P95" s="9">
        <f t="shared" si="23"/>
        <v>9.8421052631579187E-2</v>
      </c>
      <c r="S95" s="8">
        <f t="shared" si="24"/>
        <v>10</v>
      </c>
      <c r="T95" s="8">
        <f t="shared" si="25"/>
        <v>10</v>
      </c>
      <c r="U95" s="8">
        <f t="shared" si="26"/>
        <v>10</v>
      </c>
      <c r="V95" s="8">
        <f t="shared" si="27"/>
        <v>10</v>
      </c>
      <c r="W95" s="8">
        <f t="shared" si="28"/>
        <v>10</v>
      </c>
      <c r="X95" s="8">
        <f t="shared" si="29"/>
        <v>10</v>
      </c>
      <c r="Y95" s="8">
        <f t="shared" si="30"/>
        <v>10</v>
      </c>
      <c r="Z95" s="8">
        <f t="shared" si="31"/>
        <v>10</v>
      </c>
    </row>
    <row r="96" spans="10:26" x14ac:dyDescent="0.3">
      <c r="J96" s="4">
        <v>9</v>
      </c>
      <c r="K96" s="4">
        <f t="shared" si="22"/>
        <v>46</v>
      </c>
      <c r="L96" s="4">
        <f t="shared" si="32"/>
        <v>1</v>
      </c>
      <c r="M96" s="13">
        <f>SUM($P$6:P96)</f>
        <v>99.21263157894731</v>
      </c>
      <c r="N96" s="4">
        <f t="shared" si="20"/>
        <v>9</v>
      </c>
      <c r="O96" s="4">
        <f t="shared" si="21"/>
        <v>9</v>
      </c>
      <c r="P96" s="9">
        <f t="shared" si="23"/>
        <v>9.8421052631579187E-2</v>
      </c>
      <c r="S96" s="8">
        <f t="shared" si="24"/>
        <v>9</v>
      </c>
      <c r="T96" s="8">
        <f t="shared" si="25"/>
        <v>9</v>
      </c>
      <c r="U96" s="8">
        <f t="shared" si="26"/>
        <v>9</v>
      </c>
      <c r="V96" s="8">
        <f t="shared" si="27"/>
        <v>9</v>
      </c>
      <c r="W96" s="8">
        <f t="shared" si="28"/>
        <v>9</v>
      </c>
      <c r="X96" s="8">
        <f t="shared" si="29"/>
        <v>9</v>
      </c>
      <c r="Y96" s="8">
        <f t="shared" si="30"/>
        <v>9</v>
      </c>
      <c r="Z96" s="8">
        <f t="shared" si="31"/>
        <v>9</v>
      </c>
    </row>
    <row r="97" spans="10:26" x14ac:dyDescent="0.3">
      <c r="J97" s="4">
        <v>8</v>
      </c>
      <c r="K97" s="4">
        <f t="shared" si="22"/>
        <v>45</v>
      </c>
      <c r="L97" s="4">
        <f t="shared" si="32"/>
        <v>1</v>
      </c>
      <c r="M97" s="13">
        <f>SUM($P$6:P97)</f>
        <v>99.311052631578889</v>
      </c>
      <c r="N97" s="4">
        <f t="shared" si="20"/>
        <v>9</v>
      </c>
      <c r="O97" s="4">
        <f t="shared" si="21"/>
        <v>9</v>
      </c>
      <c r="P97" s="9">
        <f t="shared" si="23"/>
        <v>9.8421052631579187E-2</v>
      </c>
      <c r="S97" s="8">
        <f t="shared" si="24"/>
        <v>8</v>
      </c>
      <c r="T97" s="8">
        <f t="shared" si="25"/>
        <v>8</v>
      </c>
      <c r="U97" s="8">
        <f t="shared" si="26"/>
        <v>8</v>
      </c>
      <c r="V97" s="8">
        <f t="shared" si="27"/>
        <v>8</v>
      </c>
      <c r="W97" s="8">
        <f t="shared" si="28"/>
        <v>8</v>
      </c>
      <c r="X97" s="8">
        <f t="shared" si="29"/>
        <v>8</v>
      </c>
      <c r="Y97" s="8">
        <f t="shared" si="30"/>
        <v>8</v>
      </c>
      <c r="Z97" s="8">
        <f t="shared" si="31"/>
        <v>8</v>
      </c>
    </row>
    <row r="98" spans="10:26" x14ac:dyDescent="0.3">
      <c r="J98" s="4">
        <v>7</v>
      </c>
      <c r="K98" s="4">
        <f t="shared" si="22"/>
        <v>44</v>
      </c>
      <c r="L98" s="4">
        <f t="shared" si="32"/>
        <v>1</v>
      </c>
      <c r="M98" s="13">
        <f>SUM($P$6:P98)</f>
        <v>99.409473684210468</v>
      </c>
      <c r="N98" s="4">
        <f t="shared" si="20"/>
        <v>9</v>
      </c>
      <c r="O98" s="4">
        <f t="shared" si="21"/>
        <v>9</v>
      </c>
      <c r="P98" s="9">
        <f t="shared" si="23"/>
        <v>9.8421052631579187E-2</v>
      </c>
      <c r="S98" s="8">
        <f t="shared" si="24"/>
        <v>7</v>
      </c>
      <c r="T98" s="8">
        <f t="shared" si="25"/>
        <v>7</v>
      </c>
      <c r="U98" s="8">
        <f t="shared" si="26"/>
        <v>7</v>
      </c>
      <c r="V98" s="8">
        <f t="shared" si="27"/>
        <v>7</v>
      </c>
      <c r="W98" s="8">
        <f t="shared" si="28"/>
        <v>7</v>
      </c>
      <c r="X98" s="8">
        <f t="shared" si="29"/>
        <v>7</v>
      </c>
      <c r="Y98" s="8">
        <f t="shared" si="30"/>
        <v>7</v>
      </c>
      <c r="Z98" s="8">
        <f t="shared" si="31"/>
        <v>7</v>
      </c>
    </row>
    <row r="99" spans="10:26" x14ac:dyDescent="0.3">
      <c r="J99" s="4">
        <v>6</v>
      </c>
      <c r="K99" s="4">
        <f t="shared" si="22"/>
        <v>43</v>
      </c>
      <c r="L99" s="4">
        <f t="shared" si="32"/>
        <v>1</v>
      </c>
      <c r="M99" s="13">
        <f>SUM($P$6:P99)</f>
        <v>99.507894736842047</v>
      </c>
      <c r="N99" s="4">
        <f t="shared" si="20"/>
        <v>9</v>
      </c>
      <c r="O99" s="4">
        <f t="shared" si="21"/>
        <v>9</v>
      </c>
      <c r="P99" s="9">
        <f t="shared" si="23"/>
        <v>9.8421052631579187E-2</v>
      </c>
      <c r="S99" s="8">
        <f t="shared" si="24"/>
        <v>6</v>
      </c>
      <c r="T99" s="8">
        <f t="shared" si="25"/>
        <v>6</v>
      </c>
      <c r="U99" s="8">
        <f t="shared" si="26"/>
        <v>6</v>
      </c>
      <c r="V99" s="8">
        <f t="shared" si="27"/>
        <v>6</v>
      </c>
      <c r="W99" s="8">
        <f t="shared" si="28"/>
        <v>6</v>
      </c>
      <c r="X99" s="8">
        <f t="shared" si="29"/>
        <v>6</v>
      </c>
      <c r="Y99" s="8">
        <f t="shared" si="30"/>
        <v>6</v>
      </c>
      <c r="Z99" s="8">
        <f t="shared" si="31"/>
        <v>6</v>
      </c>
    </row>
    <row r="100" spans="10:26" x14ac:dyDescent="0.3">
      <c r="J100" s="4">
        <v>5</v>
      </c>
      <c r="K100" s="4">
        <f t="shared" si="22"/>
        <v>42</v>
      </c>
      <c r="L100" s="4">
        <f t="shared" si="32"/>
        <v>0</v>
      </c>
      <c r="M100" s="13">
        <f>SUM($P$6:P100)</f>
        <v>99.606315789473626</v>
      </c>
      <c r="N100" s="4">
        <f t="shared" si="20"/>
        <v>9</v>
      </c>
      <c r="O100" s="4">
        <f t="shared" si="21"/>
        <v>9</v>
      </c>
      <c r="P100" s="9">
        <f t="shared" si="23"/>
        <v>9.8421052631579187E-2</v>
      </c>
      <c r="S100" s="8">
        <f t="shared" si="24"/>
        <v>5</v>
      </c>
      <c r="T100" s="8">
        <f t="shared" si="25"/>
        <v>5</v>
      </c>
      <c r="U100" s="8">
        <f t="shared" si="26"/>
        <v>5</v>
      </c>
      <c r="V100" s="8">
        <f t="shared" si="27"/>
        <v>5</v>
      </c>
      <c r="W100" s="8">
        <f t="shared" si="28"/>
        <v>5</v>
      </c>
      <c r="X100" s="8">
        <f t="shared" si="29"/>
        <v>5</v>
      </c>
      <c r="Y100" s="8">
        <f t="shared" si="30"/>
        <v>5</v>
      </c>
      <c r="Z100" s="8">
        <f t="shared" si="31"/>
        <v>5</v>
      </c>
    </row>
    <row r="101" spans="10:26" x14ac:dyDescent="0.3">
      <c r="J101" s="4">
        <v>4</v>
      </c>
      <c r="K101" s="4">
        <f t="shared" si="22"/>
        <v>41</v>
      </c>
      <c r="L101" s="4">
        <f t="shared" si="32"/>
        <v>0</v>
      </c>
      <c r="M101" s="13">
        <f>SUM($P$6:P101)</f>
        <v>99.704736842105206</v>
      </c>
      <c r="N101" s="4">
        <f t="shared" si="20"/>
        <v>9</v>
      </c>
      <c r="O101" s="4">
        <f t="shared" si="21"/>
        <v>9</v>
      </c>
      <c r="P101" s="9">
        <f t="shared" si="23"/>
        <v>9.8421052631579187E-2</v>
      </c>
      <c r="S101" s="8">
        <f t="shared" si="24"/>
        <v>4</v>
      </c>
      <c r="T101" s="8">
        <f t="shared" si="25"/>
        <v>4</v>
      </c>
      <c r="U101" s="8">
        <f t="shared" si="26"/>
        <v>4</v>
      </c>
      <c r="V101" s="8">
        <f t="shared" si="27"/>
        <v>4</v>
      </c>
      <c r="W101" s="8">
        <f t="shared" si="28"/>
        <v>4</v>
      </c>
      <c r="X101" s="8">
        <f t="shared" si="29"/>
        <v>4</v>
      </c>
      <c r="Y101" s="8">
        <f t="shared" si="30"/>
        <v>4</v>
      </c>
      <c r="Z101" s="8">
        <f t="shared" si="31"/>
        <v>4</v>
      </c>
    </row>
    <row r="102" spans="10:26" x14ac:dyDescent="0.3">
      <c r="J102" s="4">
        <v>3</v>
      </c>
      <c r="K102" s="4">
        <f t="shared" si="22"/>
        <v>40</v>
      </c>
      <c r="L102" s="4">
        <f t="shared" si="32"/>
        <v>0</v>
      </c>
      <c r="M102" s="13">
        <f>SUM($P$6:P102)</f>
        <v>99.803157894736785</v>
      </c>
      <c r="N102" s="4">
        <f t="shared" si="20"/>
        <v>9</v>
      </c>
      <c r="O102" s="4">
        <f t="shared" si="21"/>
        <v>9</v>
      </c>
      <c r="P102" s="9">
        <f t="shared" si="23"/>
        <v>9.8421052631579187E-2</v>
      </c>
      <c r="S102" s="8">
        <f t="shared" si="24"/>
        <v>3</v>
      </c>
      <c r="T102" s="8">
        <f t="shared" si="25"/>
        <v>3</v>
      </c>
      <c r="U102" s="8">
        <f t="shared" si="26"/>
        <v>3</v>
      </c>
      <c r="V102" s="8">
        <f t="shared" si="27"/>
        <v>3</v>
      </c>
      <c r="W102" s="8">
        <f t="shared" si="28"/>
        <v>3</v>
      </c>
      <c r="X102" s="8">
        <f t="shared" si="29"/>
        <v>3</v>
      </c>
      <c r="Y102" s="8">
        <f t="shared" si="30"/>
        <v>3</v>
      </c>
      <c r="Z102" s="8">
        <f t="shared" si="31"/>
        <v>3</v>
      </c>
    </row>
    <row r="103" spans="10:26" x14ac:dyDescent="0.3">
      <c r="J103" s="4">
        <v>2</v>
      </c>
      <c r="K103" s="4">
        <f t="shared" si="22"/>
        <v>40</v>
      </c>
      <c r="L103" s="4">
        <f t="shared" si="32"/>
        <v>0</v>
      </c>
      <c r="M103" s="13">
        <f>SUM($P$6:P103)</f>
        <v>99.901578947368364</v>
      </c>
      <c r="N103" s="4">
        <f t="shared" si="20"/>
        <v>9</v>
      </c>
      <c r="O103" s="4">
        <f t="shared" si="21"/>
        <v>9</v>
      </c>
      <c r="P103" s="9">
        <f t="shared" si="23"/>
        <v>9.8421052631579187E-2</v>
      </c>
      <c r="S103" s="8">
        <f t="shared" si="24"/>
        <v>2</v>
      </c>
      <c r="T103" s="8">
        <f t="shared" si="25"/>
        <v>2</v>
      </c>
      <c r="U103" s="8">
        <f t="shared" si="26"/>
        <v>2</v>
      </c>
      <c r="V103" s="8">
        <f t="shared" si="27"/>
        <v>2</v>
      </c>
      <c r="W103" s="8">
        <f t="shared" si="28"/>
        <v>2</v>
      </c>
      <c r="X103" s="8">
        <f t="shared" si="29"/>
        <v>2</v>
      </c>
      <c r="Y103" s="8">
        <f t="shared" si="30"/>
        <v>2</v>
      </c>
      <c r="Z103" s="8">
        <f t="shared" si="31"/>
        <v>2</v>
      </c>
    </row>
    <row r="104" spans="10:26" x14ac:dyDescent="0.3">
      <c r="J104" s="4">
        <v>0</v>
      </c>
      <c r="K104" s="4">
        <f t="shared" si="22"/>
        <v>38</v>
      </c>
      <c r="L104" s="4">
        <f t="shared" si="32"/>
        <v>0</v>
      </c>
      <c r="M104" s="13">
        <f>SUM($P$6:P104)</f>
        <v>99.999999999999943</v>
      </c>
      <c r="N104" s="4">
        <f t="shared" si="20"/>
        <v>9</v>
      </c>
      <c r="O104" s="4">
        <f t="shared" si="21"/>
        <v>9</v>
      </c>
      <c r="P104" s="9">
        <f t="shared" si="23"/>
        <v>9.8421052631579187E-2</v>
      </c>
      <c r="S104" s="8">
        <f t="shared" si="24"/>
        <v>0</v>
      </c>
      <c r="T104" s="8">
        <f t="shared" si="25"/>
        <v>0</v>
      </c>
      <c r="U104" s="8">
        <f t="shared" si="26"/>
        <v>0</v>
      </c>
      <c r="V104" s="8">
        <f t="shared" si="27"/>
        <v>0</v>
      </c>
      <c r="W104" s="8">
        <f t="shared" si="28"/>
        <v>0</v>
      </c>
      <c r="X104" s="8">
        <f t="shared" si="29"/>
        <v>0</v>
      </c>
      <c r="Y104" s="8">
        <f t="shared" si="30"/>
        <v>0</v>
      </c>
      <c r="Z104" s="8">
        <f t="shared" si="31"/>
        <v>0</v>
      </c>
    </row>
  </sheetData>
  <mergeCells count="2">
    <mergeCell ref="B2:G3"/>
    <mergeCell ref="K2:P3"/>
  </mergeCells>
  <phoneticPr fontId="2" type="noConversion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A104"/>
  <sheetViews>
    <sheetView showGridLines="0" workbookViewId="0">
      <selection activeCell="F6" sqref="F6"/>
    </sheetView>
  </sheetViews>
  <sheetFormatPr defaultRowHeight="16.5" x14ac:dyDescent="0.3"/>
  <cols>
    <col min="1" max="2" width="9" style="1"/>
    <col min="3" max="3" width="8.5" style="1" customWidth="1"/>
    <col min="4" max="4" width="6.75" style="1" customWidth="1"/>
    <col min="5" max="5" width="10.625" style="1" customWidth="1"/>
    <col min="6" max="6" width="11" style="1" customWidth="1"/>
    <col min="7" max="7" width="9" style="1"/>
    <col min="8" max="8" width="12" style="1" customWidth="1"/>
    <col min="9" max="9" width="3.25" style="1" customWidth="1"/>
    <col min="10" max="12" width="9" style="1"/>
    <col min="13" max="13" width="7.875" style="1" customWidth="1"/>
    <col min="14" max="14" width="8.5" style="1" customWidth="1"/>
    <col min="15" max="15" width="9.125" style="1" customWidth="1"/>
    <col min="16" max="16" width="7.5" style="1" customWidth="1"/>
    <col min="17" max="17" width="9" style="1"/>
    <col min="18" max="18" width="8.625" style="1" customWidth="1"/>
    <col min="19" max="16384" width="9" style="1"/>
  </cols>
  <sheetData>
    <row r="2" spans="2:26" ht="16.5" customHeight="1" x14ac:dyDescent="0.3">
      <c r="B2" s="19" t="s">
        <v>0</v>
      </c>
      <c r="C2" s="20"/>
      <c r="D2" s="20"/>
      <c r="E2" s="20"/>
      <c r="F2" s="20"/>
      <c r="G2" s="21"/>
      <c r="I2" s="2"/>
      <c r="J2" s="2"/>
      <c r="K2" s="19" t="s">
        <v>8</v>
      </c>
      <c r="L2" s="20"/>
      <c r="M2" s="20"/>
      <c r="N2" s="20"/>
      <c r="O2" s="20"/>
      <c r="P2" s="21"/>
      <c r="Q2" s="2"/>
    </row>
    <row r="3" spans="2:26" ht="16.5" customHeight="1" x14ac:dyDescent="0.3">
      <c r="B3" s="22"/>
      <c r="C3" s="23"/>
      <c r="D3" s="23"/>
      <c r="E3" s="23"/>
      <c r="F3" s="23"/>
      <c r="G3" s="24"/>
      <c r="I3" s="2"/>
      <c r="J3" s="2"/>
      <c r="K3" s="22"/>
      <c r="L3" s="23"/>
      <c r="M3" s="23"/>
      <c r="N3" s="23"/>
      <c r="O3" s="23"/>
      <c r="P3" s="24"/>
      <c r="Q3" s="2"/>
    </row>
    <row r="5" spans="2:26" x14ac:dyDescent="0.3">
      <c r="B5" s="3" t="s">
        <v>1</v>
      </c>
      <c r="C5" s="11" t="s">
        <v>19</v>
      </c>
      <c r="D5" s="5" t="s">
        <v>3</v>
      </c>
      <c r="E5" s="5" t="s">
        <v>12</v>
      </c>
      <c r="F5" s="5" t="s">
        <v>4</v>
      </c>
      <c r="J5" s="6" t="s">
        <v>9</v>
      </c>
      <c r="K5" s="6" t="s">
        <v>10</v>
      </c>
      <c r="L5" s="6" t="s">
        <v>11</v>
      </c>
      <c r="M5" s="6" t="s">
        <v>4</v>
      </c>
      <c r="N5" s="6" t="s">
        <v>18</v>
      </c>
      <c r="O5" s="6" t="s">
        <v>17</v>
      </c>
      <c r="P5" s="7"/>
      <c r="Q5" s="6" t="s">
        <v>6</v>
      </c>
      <c r="R5" s="13">
        <f>$C$17</f>
        <v>30.587720000000008</v>
      </c>
    </row>
    <row r="6" spans="2:26" x14ac:dyDescent="0.3">
      <c r="B6" s="3" t="s">
        <v>13</v>
      </c>
      <c r="C6" s="4">
        <f>$J$6</f>
        <v>50</v>
      </c>
      <c r="D6" s="4">
        <v>1</v>
      </c>
      <c r="E6" s="11">
        <v>40</v>
      </c>
      <c r="F6" s="11">
        <v>20.32</v>
      </c>
      <c r="G6" s="8">
        <f>$C$6-$E6</f>
        <v>10</v>
      </c>
      <c r="H6" s="8">
        <f>($F6-0)/$G6</f>
        <v>2.032</v>
      </c>
      <c r="J6" s="4">
        <v>50</v>
      </c>
      <c r="K6" s="4">
        <f>ROUND($C$8*((J6-$R$5)/$R$6)+$C$7,0)</f>
        <v>68</v>
      </c>
      <c r="L6" s="4">
        <f>ROUND(100-(0+$M6)/2,0)</f>
        <v>99</v>
      </c>
      <c r="M6" s="13">
        <f>SUM($P$6:P6)</f>
        <v>2.032</v>
      </c>
      <c r="N6" s="4">
        <f t="shared" ref="N6:N37" si="0">IF(J6&gt;=$E$17,1,IF(J6&gt;=$E$18,2,IF(J6&gt;=$E$19,3,IF(J6&gt;=$E$20,4,IF(J6&gt;=$E$21,5,IF(J6&gt;=$E$22,6,IF(J6&gt;=$E$23,7,IF(J6&gt;=$E$24,8,9))))))))</f>
        <v>1</v>
      </c>
      <c r="O6" s="4">
        <f t="shared" ref="O6:O54" si="1">IF(J6&gt;=$E$6,1,IF(J6&gt;=$E$7,2,IF(J6&gt;=$E$8,3,IF(J6&gt;=$E$9,4,IF(J6&gt;=$E$10,5,IF(J6&gt;=$E$11,6,IF(J6&gt;=$E$12,7,IF(J6&gt;=$E$13,8,9))))))))</f>
        <v>1</v>
      </c>
      <c r="P6" s="9">
        <f>IF(O6=1,$H$6,IF(O6=2,$H$7,IF(O6=3,$H$8,IF(O6=4,$H$9,IF(O6=5,$H$10,IF(O6=6,$H$11,IF(O6=7,$H$12,IF(O6=8,$H$13,IF(O6=9,$H$14,0)))))))))</f>
        <v>2.032</v>
      </c>
      <c r="Q6" s="6" t="s">
        <v>7</v>
      </c>
      <c r="R6" s="13">
        <f>$C$18</f>
        <v>10.536226326422568</v>
      </c>
      <c r="S6" s="8" t="str">
        <f>IF($M6&gt;=4,$J6,"")</f>
        <v/>
      </c>
      <c r="T6" s="8" t="str">
        <f>IF($M6&gt;=11,$J6,"")</f>
        <v/>
      </c>
      <c r="U6" s="8" t="str">
        <f>IF($M6&gt;=23,$J6,"")</f>
        <v/>
      </c>
      <c r="V6" s="8" t="str">
        <f>IF($M6&gt;=40,$J6,"")</f>
        <v/>
      </c>
      <c r="W6" s="8" t="str">
        <f>IF($M6&gt;=60,$J6,"")</f>
        <v/>
      </c>
      <c r="X6" s="8" t="str">
        <f>IF($M6&gt;=77,$J6,"")</f>
        <v/>
      </c>
      <c r="Y6" s="8" t="str">
        <f>IF($M6&gt;=89,$J6,"")</f>
        <v/>
      </c>
      <c r="Z6" s="8" t="str">
        <f>IF($M6&gt;=96,$J6,"")</f>
        <v/>
      </c>
    </row>
    <row r="7" spans="2:26" x14ac:dyDescent="0.3">
      <c r="B7" s="3" t="s">
        <v>14</v>
      </c>
      <c r="C7" s="12">
        <v>50</v>
      </c>
      <c r="D7" s="4">
        <v>2</v>
      </c>
      <c r="E7" s="11">
        <v>35</v>
      </c>
      <c r="F7" s="11">
        <v>38.15</v>
      </c>
      <c r="G7" s="8">
        <f>$E6-$E7</f>
        <v>5</v>
      </c>
      <c r="H7" s="8">
        <f>($F7-$F6)/$G7</f>
        <v>3.5659999999999998</v>
      </c>
      <c r="J7" s="4">
        <v>48</v>
      </c>
      <c r="K7" s="4">
        <f t="shared" ref="K7:K54" si="2">ROUND($C$8*((J7-$C$17)/$C$18)+$C$7,0)</f>
        <v>67</v>
      </c>
      <c r="L7" s="4">
        <f>ROUND(100-($M6+$M7)/2,0)</f>
        <v>97</v>
      </c>
      <c r="M7" s="13">
        <f>SUM($P$6:P7)</f>
        <v>4.0640000000000001</v>
      </c>
      <c r="N7" s="4">
        <f t="shared" si="0"/>
        <v>1</v>
      </c>
      <c r="O7" s="4">
        <f t="shared" si="1"/>
        <v>1</v>
      </c>
      <c r="P7" s="9">
        <f t="shared" ref="P7:P54" si="3">IF(O7=1,$H$6,IF(O7=2,$H$7,IF(O7=3,$H$8,IF(O7=4,$H$9,IF(O7=5,$H$10,IF(O7=6,$H$11,IF(O7=7,$H$12,IF(O7=8,$H$13,IF(O7=9,$H$14,0)))))))))</f>
        <v>2.032</v>
      </c>
      <c r="S7" s="8">
        <f t="shared" ref="S7:S54" si="4">IF($M7&gt;=4,$J7,"")</f>
        <v>48</v>
      </c>
      <c r="T7" s="8" t="str">
        <f t="shared" ref="T7:T54" si="5">IF($M7&gt;=11,$J7,"")</f>
        <v/>
      </c>
      <c r="U7" s="8" t="str">
        <f t="shared" ref="U7:U54" si="6">IF($M7&gt;=23,$J7,"")</f>
        <v/>
      </c>
      <c r="V7" s="8" t="str">
        <f t="shared" ref="V7:V54" si="7">IF($M7&gt;=40,$J7,"")</f>
        <v/>
      </c>
      <c r="W7" s="8" t="str">
        <f t="shared" ref="W7:W54" si="8">IF($M7&gt;=60,$J7,"")</f>
        <v/>
      </c>
      <c r="X7" s="8" t="str">
        <f t="shared" ref="X7:X54" si="9">IF($M7&gt;=77,$J7,"")</f>
        <v/>
      </c>
      <c r="Y7" s="8" t="str">
        <f t="shared" ref="Y7:Y54" si="10">IF($M7&gt;=89,$J7,"")</f>
        <v/>
      </c>
      <c r="Z7" s="8" t="str">
        <f t="shared" ref="Z7:Z54" si="11">IF($M7&gt;=96,$J7,"")</f>
        <v/>
      </c>
    </row>
    <row r="8" spans="2:26" x14ac:dyDescent="0.3">
      <c r="B8" s="3" t="s">
        <v>15</v>
      </c>
      <c r="C8" s="12">
        <v>10</v>
      </c>
      <c r="D8" s="4">
        <v>3</v>
      </c>
      <c r="E8" s="11">
        <v>30</v>
      </c>
      <c r="F8" s="11">
        <v>56.58</v>
      </c>
      <c r="G8" s="8">
        <f t="shared" ref="G8:G13" si="12">$E7-$E8</f>
        <v>5</v>
      </c>
      <c r="H8" s="8">
        <f t="shared" ref="H8:H13" si="13">($F8-$F7)/$G8</f>
        <v>3.6859999999999999</v>
      </c>
      <c r="J8" s="4">
        <v>47</v>
      </c>
      <c r="K8" s="4">
        <f t="shared" si="2"/>
        <v>66</v>
      </c>
      <c r="L8" s="4">
        <f t="shared" ref="L8:L54" si="14">ROUND(100-($M7+$M8)/2,0)</f>
        <v>95</v>
      </c>
      <c r="M8" s="13">
        <f>SUM($P$6:P8)</f>
        <v>6.0960000000000001</v>
      </c>
      <c r="N8" s="4">
        <f t="shared" si="0"/>
        <v>2</v>
      </c>
      <c r="O8" s="4">
        <f t="shared" si="1"/>
        <v>1</v>
      </c>
      <c r="P8" s="9">
        <f t="shared" si="3"/>
        <v>2.032</v>
      </c>
      <c r="S8" s="8">
        <f t="shared" si="4"/>
        <v>47</v>
      </c>
      <c r="T8" s="8" t="str">
        <f t="shared" si="5"/>
        <v/>
      </c>
      <c r="U8" s="8" t="str">
        <f t="shared" si="6"/>
        <v/>
      </c>
      <c r="V8" s="8" t="str">
        <f t="shared" si="7"/>
        <v/>
      </c>
      <c r="W8" s="8" t="str">
        <f t="shared" si="8"/>
        <v/>
      </c>
      <c r="X8" s="8" t="str">
        <f t="shared" si="9"/>
        <v/>
      </c>
      <c r="Y8" s="8" t="str">
        <f t="shared" si="10"/>
        <v/>
      </c>
      <c r="Z8" s="8" t="str">
        <f t="shared" si="11"/>
        <v/>
      </c>
    </row>
    <row r="9" spans="2:26" x14ac:dyDescent="0.3">
      <c r="D9" s="4">
        <v>4</v>
      </c>
      <c r="E9" s="11">
        <v>25</v>
      </c>
      <c r="F9" s="11">
        <v>72.73</v>
      </c>
      <c r="G9" s="8">
        <f t="shared" si="12"/>
        <v>5</v>
      </c>
      <c r="H9" s="8">
        <f t="shared" si="13"/>
        <v>3.2300000000000013</v>
      </c>
      <c r="J9" s="4">
        <v>46</v>
      </c>
      <c r="K9" s="4">
        <f t="shared" si="2"/>
        <v>65</v>
      </c>
      <c r="L9" s="4">
        <f t="shared" si="14"/>
        <v>93</v>
      </c>
      <c r="M9" s="13">
        <f>SUM($P$6:P9)</f>
        <v>8.1280000000000001</v>
      </c>
      <c r="N9" s="4">
        <f t="shared" si="0"/>
        <v>2</v>
      </c>
      <c r="O9" s="4">
        <f t="shared" si="1"/>
        <v>1</v>
      </c>
      <c r="P9" s="9">
        <f t="shared" si="3"/>
        <v>2.032</v>
      </c>
      <c r="S9" s="8">
        <f t="shared" si="4"/>
        <v>46</v>
      </c>
      <c r="T9" s="8" t="str">
        <f t="shared" si="5"/>
        <v/>
      </c>
      <c r="U9" s="8" t="str">
        <f t="shared" si="6"/>
        <v/>
      </c>
      <c r="V9" s="8" t="str">
        <f t="shared" si="7"/>
        <v/>
      </c>
      <c r="W9" s="8" t="str">
        <f t="shared" si="8"/>
        <v/>
      </c>
      <c r="X9" s="8" t="str">
        <f t="shared" si="9"/>
        <v/>
      </c>
      <c r="Y9" s="8" t="str">
        <f t="shared" si="10"/>
        <v/>
      </c>
      <c r="Z9" s="8" t="str">
        <f t="shared" si="11"/>
        <v/>
      </c>
    </row>
    <row r="10" spans="2:26" x14ac:dyDescent="0.3">
      <c r="B10" s="7" t="s">
        <v>16</v>
      </c>
      <c r="D10" s="4">
        <v>5</v>
      </c>
      <c r="E10" s="11">
        <v>20</v>
      </c>
      <c r="F10" s="11">
        <v>84.62</v>
      </c>
      <c r="G10" s="8">
        <f t="shared" si="12"/>
        <v>5</v>
      </c>
      <c r="H10" s="8">
        <f t="shared" si="13"/>
        <v>2.3780000000000001</v>
      </c>
      <c r="J10" s="4">
        <v>45</v>
      </c>
      <c r="K10" s="4">
        <f t="shared" si="2"/>
        <v>64</v>
      </c>
      <c r="L10" s="4">
        <f t="shared" si="14"/>
        <v>91</v>
      </c>
      <c r="M10" s="13">
        <f>SUM($P$6:P10)</f>
        <v>10.16</v>
      </c>
      <c r="N10" s="4">
        <f t="shared" si="0"/>
        <v>2</v>
      </c>
      <c r="O10" s="4">
        <f t="shared" si="1"/>
        <v>1</v>
      </c>
      <c r="P10" s="9">
        <f t="shared" si="3"/>
        <v>2.032</v>
      </c>
      <c r="S10" s="8">
        <f t="shared" si="4"/>
        <v>45</v>
      </c>
      <c r="T10" s="8" t="str">
        <f t="shared" si="5"/>
        <v/>
      </c>
      <c r="U10" s="8" t="str">
        <f t="shared" si="6"/>
        <v/>
      </c>
      <c r="V10" s="8" t="str">
        <f t="shared" si="7"/>
        <v/>
      </c>
      <c r="W10" s="8" t="str">
        <f t="shared" si="8"/>
        <v/>
      </c>
      <c r="X10" s="8" t="str">
        <f t="shared" si="9"/>
        <v/>
      </c>
      <c r="Y10" s="8" t="str">
        <f t="shared" si="10"/>
        <v/>
      </c>
      <c r="Z10" s="8" t="str">
        <f t="shared" si="11"/>
        <v/>
      </c>
    </row>
    <row r="11" spans="2:26" x14ac:dyDescent="0.3">
      <c r="D11" s="4">
        <v>6</v>
      </c>
      <c r="E11" s="11">
        <v>15</v>
      </c>
      <c r="F11" s="11">
        <v>92.48</v>
      </c>
      <c r="G11" s="8">
        <f t="shared" si="12"/>
        <v>5</v>
      </c>
      <c r="H11" s="8">
        <f t="shared" si="13"/>
        <v>1.5719999999999998</v>
      </c>
      <c r="J11" s="4">
        <v>44</v>
      </c>
      <c r="K11" s="4">
        <f t="shared" si="2"/>
        <v>63</v>
      </c>
      <c r="L11" s="4">
        <f t="shared" si="14"/>
        <v>89</v>
      </c>
      <c r="M11" s="13">
        <f>SUM($P$6:P11)</f>
        <v>12.192</v>
      </c>
      <c r="N11" s="4">
        <f t="shared" si="0"/>
        <v>2</v>
      </c>
      <c r="O11" s="4">
        <f t="shared" si="1"/>
        <v>1</v>
      </c>
      <c r="P11" s="9">
        <f t="shared" si="3"/>
        <v>2.032</v>
      </c>
      <c r="S11" s="8">
        <f t="shared" si="4"/>
        <v>44</v>
      </c>
      <c r="T11" s="8">
        <f t="shared" si="5"/>
        <v>44</v>
      </c>
      <c r="U11" s="8" t="str">
        <f t="shared" si="6"/>
        <v/>
      </c>
      <c r="V11" s="8" t="str">
        <f t="shared" si="7"/>
        <v/>
      </c>
      <c r="W11" s="8" t="str">
        <f t="shared" si="8"/>
        <v/>
      </c>
      <c r="X11" s="8" t="str">
        <f t="shared" si="9"/>
        <v/>
      </c>
      <c r="Y11" s="8" t="str">
        <f t="shared" si="10"/>
        <v/>
      </c>
      <c r="Z11" s="8" t="str">
        <f t="shared" si="11"/>
        <v/>
      </c>
    </row>
    <row r="12" spans="2:26" x14ac:dyDescent="0.3">
      <c r="D12" s="4">
        <v>7</v>
      </c>
      <c r="E12" s="11">
        <v>10</v>
      </c>
      <c r="F12" s="11">
        <v>97.98</v>
      </c>
      <c r="G12" s="8">
        <f t="shared" si="12"/>
        <v>5</v>
      </c>
      <c r="H12" s="8">
        <f t="shared" si="13"/>
        <v>1.1000000000000001</v>
      </c>
      <c r="J12" s="4">
        <v>43</v>
      </c>
      <c r="K12" s="4">
        <f t="shared" si="2"/>
        <v>62</v>
      </c>
      <c r="L12" s="4">
        <f t="shared" si="14"/>
        <v>87</v>
      </c>
      <c r="M12" s="13">
        <f>SUM($P$6:P12)</f>
        <v>14.224</v>
      </c>
      <c r="N12" s="4">
        <f t="shared" si="0"/>
        <v>3</v>
      </c>
      <c r="O12" s="4">
        <f t="shared" si="1"/>
        <v>1</v>
      </c>
      <c r="P12" s="9">
        <f t="shared" si="3"/>
        <v>2.032</v>
      </c>
      <c r="S12" s="8">
        <f t="shared" si="4"/>
        <v>43</v>
      </c>
      <c r="T12" s="8">
        <f t="shared" si="5"/>
        <v>43</v>
      </c>
      <c r="U12" s="8" t="str">
        <f t="shared" si="6"/>
        <v/>
      </c>
      <c r="V12" s="8" t="str">
        <f t="shared" si="7"/>
        <v/>
      </c>
      <c r="W12" s="8" t="str">
        <f t="shared" si="8"/>
        <v/>
      </c>
      <c r="X12" s="8" t="str">
        <f t="shared" si="9"/>
        <v/>
      </c>
      <c r="Y12" s="8" t="str">
        <f t="shared" si="10"/>
        <v/>
      </c>
      <c r="Z12" s="8" t="str">
        <f t="shared" si="11"/>
        <v/>
      </c>
    </row>
    <row r="13" spans="2:26" x14ac:dyDescent="0.3">
      <c r="D13" s="4">
        <v>8</v>
      </c>
      <c r="E13" s="11">
        <v>5</v>
      </c>
      <c r="F13" s="11">
        <v>98.24</v>
      </c>
      <c r="G13" s="8">
        <f t="shared" si="12"/>
        <v>5</v>
      </c>
      <c r="H13" s="8">
        <f t="shared" si="13"/>
        <v>5.199999999999818E-2</v>
      </c>
      <c r="J13" s="4">
        <v>42</v>
      </c>
      <c r="K13" s="4">
        <f t="shared" si="2"/>
        <v>61</v>
      </c>
      <c r="L13" s="4">
        <f t="shared" si="14"/>
        <v>85</v>
      </c>
      <c r="M13" s="13">
        <f>SUM($P$6:P13)</f>
        <v>16.256</v>
      </c>
      <c r="N13" s="4">
        <f t="shared" si="0"/>
        <v>3</v>
      </c>
      <c r="O13" s="4">
        <f t="shared" si="1"/>
        <v>1</v>
      </c>
      <c r="P13" s="9">
        <f t="shared" si="3"/>
        <v>2.032</v>
      </c>
      <c r="S13" s="8">
        <f t="shared" si="4"/>
        <v>42</v>
      </c>
      <c r="T13" s="8">
        <f t="shared" si="5"/>
        <v>42</v>
      </c>
      <c r="U13" s="8" t="str">
        <f t="shared" si="6"/>
        <v/>
      </c>
      <c r="V13" s="8" t="str">
        <f t="shared" si="7"/>
        <v/>
      </c>
      <c r="W13" s="8" t="str">
        <f t="shared" si="8"/>
        <v/>
      </c>
      <c r="X13" s="8" t="str">
        <f t="shared" si="9"/>
        <v/>
      </c>
      <c r="Y13" s="8" t="str">
        <f t="shared" si="10"/>
        <v/>
      </c>
      <c r="Z13" s="8" t="str">
        <f t="shared" si="11"/>
        <v/>
      </c>
    </row>
    <row r="14" spans="2:26" x14ac:dyDescent="0.3">
      <c r="G14" s="8">
        <f>$E13-0-1</f>
        <v>4</v>
      </c>
      <c r="H14" s="8">
        <f>(100-$F13)/$G14</f>
        <v>0.44000000000000128</v>
      </c>
      <c r="J14" s="4">
        <v>41</v>
      </c>
      <c r="K14" s="4">
        <f t="shared" si="2"/>
        <v>60</v>
      </c>
      <c r="L14" s="4">
        <f t="shared" si="14"/>
        <v>83</v>
      </c>
      <c r="M14" s="13">
        <f>SUM($P$6:P14)</f>
        <v>18.288</v>
      </c>
      <c r="N14" s="4">
        <f t="shared" si="0"/>
        <v>3</v>
      </c>
      <c r="O14" s="4">
        <f t="shared" si="1"/>
        <v>1</v>
      </c>
      <c r="P14" s="9">
        <f t="shared" si="3"/>
        <v>2.032</v>
      </c>
      <c r="S14" s="8">
        <f t="shared" si="4"/>
        <v>41</v>
      </c>
      <c r="T14" s="8">
        <f t="shared" si="5"/>
        <v>41</v>
      </c>
      <c r="U14" s="8" t="str">
        <f t="shared" si="6"/>
        <v/>
      </c>
      <c r="V14" s="8" t="str">
        <f t="shared" si="7"/>
        <v/>
      </c>
      <c r="W14" s="8" t="str">
        <f t="shared" si="8"/>
        <v/>
      </c>
      <c r="X14" s="8" t="str">
        <f t="shared" si="9"/>
        <v/>
      </c>
      <c r="Y14" s="8" t="str">
        <f t="shared" si="10"/>
        <v/>
      </c>
      <c r="Z14" s="8" t="str">
        <f t="shared" si="11"/>
        <v/>
      </c>
    </row>
    <row r="15" spans="2:26" x14ac:dyDescent="0.3">
      <c r="B15" s="3" t="s">
        <v>5</v>
      </c>
      <c r="D15" s="3" t="s">
        <v>3</v>
      </c>
      <c r="E15" s="3" t="s">
        <v>9</v>
      </c>
      <c r="F15" s="3" t="s">
        <v>10</v>
      </c>
      <c r="G15" s="3" t="s">
        <v>11</v>
      </c>
      <c r="H15" s="3" t="s">
        <v>4</v>
      </c>
      <c r="J15" s="4">
        <v>40</v>
      </c>
      <c r="K15" s="4">
        <f t="shared" si="2"/>
        <v>59</v>
      </c>
      <c r="L15" s="4">
        <f t="shared" si="14"/>
        <v>81</v>
      </c>
      <c r="M15" s="13">
        <f>SUM($P$6:P15)</f>
        <v>20.32</v>
      </c>
      <c r="N15" s="4">
        <f t="shared" si="0"/>
        <v>3</v>
      </c>
      <c r="O15" s="4">
        <f t="shared" si="1"/>
        <v>1</v>
      </c>
      <c r="P15" s="9">
        <f t="shared" si="3"/>
        <v>2.032</v>
      </c>
      <c r="S15" s="8">
        <f t="shared" si="4"/>
        <v>40</v>
      </c>
      <c r="T15" s="8">
        <f t="shared" si="5"/>
        <v>40</v>
      </c>
      <c r="U15" s="8" t="str">
        <f t="shared" si="6"/>
        <v/>
      </c>
      <c r="V15" s="8" t="str">
        <f t="shared" si="7"/>
        <v/>
      </c>
      <c r="W15" s="8" t="str">
        <f t="shared" si="8"/>
        <v/>
      </c>
      <c r="X15" s="8" t="str">
        <f t="shared" si="9"/>
        <v/>
      </c>
      <c r="Y15" s="8" t="str">
        <f t="shared" si="10"/>
        <v/>
      </c>
      <c r="Z15" s="8" t="str">
        <f t="shared" si="11"/>
        <v/>
      </c>
    </row>
    <row r="16" spans="2:26" x14ac:dyDescent="0.3">
      <c r="D16" s="16" t="s">
        <v>13</v>
      </c>
      <c r="E16" s="4">
        <f>$C$6</f>
        <v>50</v>
      </c>
      <c r="F16" s="10">
        <f>ROUND($C$8*((E16-$C$17)/$C$18)+$C$7,0)</f>
        <v>68</v>
      </c>
      <c r="G16" s="10">
        <f t="shared" ref="G16:G25" ca="1" si="15">INDIRECT("L" &amp; IF($E16=$C$6,6,5+IF($E16=0,99,$C$6-$E16)))</f>
        <v>99</v>
      </c>
      <c r="H16" s="17">
        <f ca="1">INDIRECT("M" &amp; IF($E16=$C$6,6,5+IF($E16=0,49,$C$6-$E16)))</f>
        <v>2.032</v>
      </c>
      <c r="J16" s="4">
        <v>39</v>
      </c>
      <c r="K16" s="4">
        <f t="shared" si="2"/>
        <v>58</v>
      </c>
      <c r="L16" s="4">
        <f t="shared" si="14"/>
        <v>78</v>
      </c>
      <c r="M16" s="13">
        <f>SUM($P$6:P16)</f>
        <v>23.885999999999999</v>
      </c>
      <c r="N16" s="4">
        <f t="shared" si="0"/>
        <v>3</v>
      </c>
      <c r="O16" s="4">
        <f t="shared" si="1"/>
        <v>2</v>
      </c>
      <c r="P16" s="9">
        <f t="shared" si="3"/>
        <v>3.5659999999999998</v>
      </c>
      <c r="S16" s="8">
        <f t="shared" si="4"/>
        <v>39</v>
      </c>
      <c r="T16" s="8">
        <f t="shared" si="5"/>
        <v>39</v>
      </c>
      <c r="U16" s="8">
        <f t="shared" si="6"/>
        <v>39</v>
      </c>
      <c r="V16" s="8" t="str">
        <f t="shared" si="7"/>
        <v/>
      </c>
      <c r="W16" s="8" t="str">
        <f t="shared" si="8"/>
        <v/>
      </c>
      <c r="X16" s="8" t="str">
        <f t="shared" si="9"/>
        <v/>
      </c>
      <c r="Y16" s="8" t="str">
        <f t="shared" si="10"/>
        <v/>
      </c>
      <c r="Z16" s="8" t="str">
        <f t="shared" si="11"/>
        <v/>
      </c>
    </row>
    <row r="17" spans="2:26" x14ac:dyDescent="0.3">
      <c r="B17" s="6" t="s">
        <v>6</v>
      </c>
      <c r="C17" s="18">
        <f>$J$6*$P$6/100+$J$7*$P$7/100+$J$8*$P$8/100+$J$9*$P$9/100+$J$10*$P$10/100+$J$11*$P$11/100+$J$12*$P$12/100+$J$13*$P$13/100+$J$14*$P$14/100+$J$15*$P$15/100+$J$16*$P$16/100+$J$17*$P$17/100+$J$18*$P$18/100+$J$19*$P$19/100+$J$20*$P$20/100+$J$21*$P$21/100+$J$22*$P$22/100+$J$23*$P$23/100+$J$24*$P$24/100+$J$25*$P$25/100+$J$26*$P$26/100+$J$27*$P$27/100+$J$28*$P$28/100+$J$29*$P$29/100+$J$30*$P$30/100+$J$31*$P$31/100+$J$32*$P$32/100+$J$33*$P$33/100+$J$34*$P$34/100+$J$35*$P$35/100+$J$36*$P$36/100+$J$37*$P$37/100+$J$38*$P$38/100+$J$39*$P$39/100+$J$40*$P$40/100+$J$41*$P$41/100+$J$42*$P$42/100+$J$43*$P$43/100+$J$44*$P$44/100+$J$45*$P$45/100+$J$46*$P$46/100+$J$47*$P$47/100+$J$48*$P$48/100+$J$49*$P$49/100+$J$50*$P$50/100+$J$51*$P$51/100+$J$52*$P$52/100+$J$53*$P$53/100+$J$54*$P$54/100</f>
        <v>30.587720000000008</v>
      </c>
      <c r="D17" s="16" t="s">
        <v>20</v>
      </c>
      <c r="E17" s="10">
        <f>MAX(S:S)</f>
        <v>48</v>
      </c>
      <c r="F17" s="10">
        <f>ROUND($C$8*((E17-$C$17)/$C$18)+$C$7,0)</f>
        <v>67</v>
      </c>
      <c r="G17" s="10">
        <f t="shared" ca="1" si="15"/>
        <v>97</v>
      </c>
      <c r="H17" s="17">
        <f t="shared" ref="H17:H25" ca="1" si="16">INDIRECT("M" &amp; IF($E17=$C$6,6,5+IF($E17=0,49,$C$6-$E17)))</f>
        <v>4.0640000000000001</v>
      </c>
      <c r="J17" s="4">
        <v>38</v>
      </c>
      <c r="K17" s="4">
        <f t="shared" si="2"/>
        <v>57</v>
      </c>
      <c r="L17" s="4">
        <f t="shared" si="14"/>
        <v>74</v>
      </c>
      <c r="M17" s="13">
        <f>SUM($P$6:P17)</f>
        <v>27.451999999999998</v>
      </c>
      <c r="N17" s="4">
        <f t="shared" si="0"/>
        <v>4</v>
      </c>
      <c r="O17" s="4">
        <f t="shared" si="1"/>
        <v>2</v>
      </c>
      <c r="P17" s="9">
        <f t="shared" si="3"/>
        <v>3.5659999999999998</v>
      </c>
      <c r="S17" s="8">
        <f t="shared" si="4"/>
        <v>38</v>
      </c>
      <c r="T17" s="8">
        <f t="shared" si="5"/>
        <v>38</v>
      </c>
      <c r="U17" s="8">
        <f t="shared" si="6"/>
        <v>38</v>
      </c>
      <c r="V17" s="8" t="str">
        <f t="shared" si="7"/>
        <v/>
      </c>
      <c r="W17" s="8" t="str">
        <f t="shared" si="8"/>
        <v/>
      </c>
      <c r="X17" s="8" t="str">
        <f t="shared" si="9"/>
        <v/>
      </c>
      <c r="Y17" s="8" t="str">
        <f t="shared" si="10"/>
        <v/>
      </c>
      <c r="Z17" s="8" t="str">
        <f t="shared" si="11"/>
        <v/>
      </c>
    </row>
    <row r="18" spans="2:26" x14ac:dyDescent="0.3">
      <c r="B18" s="6" t="s">
        <v>7</v>
      </c>
      <c r="C18" s="18">
        <f>SQRT(($J$6-$C$17)^2*$P$6/100+($J$7-$C$17)^2*$P$7/100+($J$8-$C$17)^2*$P$8/100+($J$9-$C$17)^2*$P$9/100+($J$10-$C$17)^2*$P$10/100+($J$11-$C$17)^2*$P$11/100+($J$12-$C$17)^2*$P$12/100+($J$13-$C$17)^2*$P$13/100+($J$14-$C$17)^2*$P$14/100+($J$15-$C$17)^2*$P$15/100+($J$16-$C$17)^2*$P$16/100+($J$17-$C$17)^2*$P$17/100+($J$18-$C$17)^2*$P$18/100+($J$19-$C$17)^2*$P$19/100+($J$20-$C$17)^2*$P$20/100+($J$21-$C$17)^2*$P$21/100+($J$22-$C$17)^2*$P$22/100+($J$23-$C$17)^2*$P$23/100+($J$24-$C$17)^2*$P$24/100+($J$25-$C$17)^2*$P$25/100+($J$26-$C$17)^2*$P$26/100+($J$27-$C$17)^2*$P$27/100+($J$28-$C$17)^2*$P$28/100+($J$29-$C$17)^2*$P$29/100+($J$30-$C$17)^2*$P$30/100+($J$31-$C$17)^2*$P$31/100+($J$32-$C$17)^2*$P$32/100+($J$33-$C$17)^2*$P$33/100+($J$34-$C$17)^2*$P$34/100+($J$35-$C$17)^2*$P$35/100+($J$36-$C$17)^2*$P$36/100+($J$37-$C$17)^2*$P$37/100+($J$38-$C$17)^2*$P$38/100+($J$39-$C$17)^2*$P$39/100+($J$40-$C$17)^2*$P$40/100+($J$41-$C$17)^2*$P$41/100+($J$42-$C$17)^2*$P$42/100+($J$43-$C$17)^2*$P$43/100+($J$44-$C$17)^2*$P$44/100+($J$45-$C$17)^2*$P$45/100+($J$46-$C$17)^2*$P$46/100+($J$47-$C$17)^2*$P$47/100+($J$48-$C$17)^2*$P$48/100+($J$49-$C$17)^2*$P$49/100+($J$50-$C$17)^2*$P$50/100+($J$51-$C$17)^2*$P$51/100+($J$52-$C$17)^2*$P$52/100+($J$53-$C$17)^2*$P$53/100+($J$54-$C$17)^2*$P$54/100)</f>
        <v>10.536226326422568</v>
      </c>
      <c r="D18" s="16" t="s">
        <v>21</v>
      </c>
      <c r="E18" s="10">
        <f>MAX(T:T)</f>
        <v>44</v>
      </c>
      <c r="F18" s="10">
        <f t="shared" ref="F18:F25" si="17">ROUND($C$8*((E18-$C$17)/$C$18)+$C$7,0)</f>
        <v>63</v>
      </c>
      <c r="G18" s="10">
        <f t="shared" ca="1" si="15"/>
        <v>89</v>
      </c>
      <c r="H18" s="17">
        <f t="shared" ca="1" si="16"/>
        <v>12.192</v>
      </c>
      <c r="J18" s="4">
        <v>37</v>
      </c>
      <c r="K18" s="4">
        <f t="shared" si="2"/>
        <v>56</v>
      </c>
      <c r="L18" s="4">
        <f t="shared" si="14"/>
        <v>71</v>
      </c>
      <c r="M18" s="13">
        <f>SUM($P$6:P18)</f>
        <v>31.017999999999997</v>
      </c>
      <c r="N18" s="4">
        <f t="shared" si="0"/>
        <v>4</v>
      </c>
      <c r="O18" s="4">
        <f t="shared" si="1"/>
        <v>2</v>
      </c>
      <c r="P18" s="9">
        <f t="shared" si="3"/>
        <v>3.5659999999999998</v>
      </c>
      <c r="S18" s="8">
        <f t="shared" si="4"/>
        <v>37</v>
      </c>
      <c r="T18" s="8">
        <f t="shared" si="5"/>
        <v>37</v>
      </c>
      <c r="U18" s="8">
        <f t="shared" si="6"/>
        <v>37</v>
      </c>
      <c r="V18" s="8" t="str">
        <f t="shared" si="7"/>
        <v/>
      </c>
      <c r="W18" s="8" t="str">
        <f t="shared" si="8"/>
        <v/>
      </c>
      <c r="X18" s="8" t="str">
        <f t="shared" si="9"/>
        <v/>
      </c>
      <c r="Y18" s="8" t="str">
        <f t="shared" si="10"/>
        <v/>
      </c>
      <c r="Z18" s="8" t="str">
        <f t="shared" si="11"/>
        <v/>
      </c>
    </row>
    <row r="19" spans="2:26" x14ac:dyDescent="0.3">
      <c r="D19" s="16" t="s">
        <v>22</v>
      </c>
      <c r="E19" s="10">
        <f>MAX(U:U)</f>
        <v>39</v>
      </c>
      <c r="F19" s="10">
        <f t="shared" si="17"/>
        <v>58</v>
      </c>
      <c r="G19" s="10">
        <f t="shared" ca="1" si="15"/>
        <v>78</v>
      </c>
      <c r="H19" s="17">
        <f t="shared" ca="1" si="16"/>
        <v>23.885999999999999</v>
      </c>
      <c r="J19" s="4">
        <v>36</v>
      </c>
      <c r="K19" s="4">
        <f t="shared" si="2"/>
        <v>55</v>
      </c>
      <c r="L19" s="4">
        <f t="shared" si="14"/>
        <v>67</v>
      </c>
      <c r="M19" s="13">
        <f>SUM($P$6:P19)</f>
        <v>34.583999999999996</v>
      </c>
      <c r="N19" s="4">
        <f t="shared" si="0"/>
        <v>4</v>
      </c>
      <c r="O19" s="4">
        <f t="shared" si="1"/>
        <v>2</v>
      </c>
      <c r="P19" s="9">
        <f t="shared" si="3"/>
        <v>3.5659999999999998</v>
      </c>
      <c r="S19" s="8">
        <f t="shared" si="4"/>
        <v>36</v>
      </c>
      <c r="T19" s="8">
        <f t="shared" si="5"/>
        <v>36</v>
      </c>
      <c r="U19" s="8">
        <f t="shared" si="6"/>
        <v>36</v>
      </c>
      <c r="V19" s="8" t="str">
        <f t="shared" si="7"/>
        <v/>
      </c>
      <c r="W19" s="8" t="str">
        <f t="shared" si="8"/>
        <v/>
      </c>
      <c r="X19" s="8" t="str">
        <f t="shared" si="9"/>
        <v/>
      </c>
      <c r="Y19" s="8" t="str">
        <f t="shared" si="10"/>
        <v/>
      </c>
      <c r="Z19" s="8" t="str">
        <f t="shared" si="11"/>
        <v/>
      </c>
    </row>
    <row r="20" spans="2:26" x14ac:dyDescent="0.3">
      <c r="D20" s="16" t="s">
        <v>23</v>
      </c>
      <c r="E20" s="10">
        <f>MAX(V:V)</f>
        <v>34</v>
      </c>
      <c r="F20" s="10">
        <f t="shared" si="17"/>
        <v>53</v>
      </c>
      <c r="G20" s="10">
        <f t="shared" ca="1" si="15"/>
        <v>60</v>
      </c>
      <c r="H20" s="17">
        <f t="shared" ca="1" si="16"/>
        <v>41.835999999999999</v>
      </c>
      <c r="J20" s="4">
        <v>35</v>
      </c>
      <c r="K20" s="4">
        <f t="shared" si="2"/>
        <v>54</v>
      </c>
      <c r="L20" s="4">
        <f t="shared" si="14"/>
        <v>64</v>
      </c>
      <c r="M20" s="13">
        <f>SUM($P$6:P20)</f>
        <v>38.15</v>
      </c>
      <c r="N20" s="4">
        <f t="shared" si="0"/>
        <v>4</v>
      </c>
      <c r="O20" s="4">
        <f t="shared" si="1"/>
        <v>2</v>
      </c>
      <c r="P20" s="9">
        <f t="shared" si="3"/>
        <v>3.5659999999999998</v>
      </c>
      <c r="S20" s="8">
        <f t="shared" si="4"/>
        <v>35</v>
      </c>
      <c r="T20" s="8">
        <f t="shared" si="5"/>
        <v>35</v>
      </c>
      <c r="U20" s="8">
        <f t="shared" si="6"/>
        <v>35</v>
      </c>
      <c r="V20" s="8" t="str">
        <f t="shared" si="7"/>
        <v/>
      </c>
      <c r="W20" s="8" t="str">
        <f t="shared" si="8"/>
        <v/>
      </c>
      <c r="X20" s="8" t="str">
        <f t="shared" si="9"/>
        <v/>
      </c>
      <c r="Y20" s="8" t="str">
        <f t="shared" si="10"/>
        <v/>
      </c>
      <c r="Z20" s="8" t="str">
        <f t="shared" si="11"/>
        <v/>
      </c>
    </row>
    <row r="21" spans="2:26" x14ac:dyDescent="0.3">
      <c r="D21" s="16" t="s">
        <v>24</v>
      </c>
      <c r="E21" s="10">
        <f>MAX(W:W)</f>
        <v>28</v>
      </c>
      <c r="F21" s="10">
        <f t="shared" si="17"/>
        <v>48</v>
      </c>
      <c r="G21" s="10">
        <f t="shared" ca="1" si="15"/>
        <v>39</v>
      </c>
      <c r="H21" s="17">
        <f t="shared" ca="1" si="16"/>
        <v>63.040000000000006</v>
      </c>
      <c r="J21" s="4">
        <v>34</v>
      </c>
      <c r="K21" s="4">
        <f t="shared" si="2"/>
        <v>53</v>
      </c>
      <c r="L21" s="4">
        <f t="shared" si="14"/>
        <v>60</v>
      </c>
      <c r="M21" s="13">
        <f>SUM($P$6:P21)</f>
        <v>41.835999999999999</v>
      </c>
      <c r="N21" s="4">
        <f t="shared" si="0"/>
        <v>4</v>
      </c>
      <c r="O21" s="4">
        <f t="shared" si="1"/>
        <v>3</v>
      </c>
      <c r="P21" s="9">
        <f t="shared" si="3"/>
        <v>3.6859999999999999</v>
      </c>
      <c r="S21" s="8">
        <f t="shared" si="4"/>
        <v>34</v>
      </c>
      <c r="T21" s="8">
        <f t="shared" si="5"/>
        <v>34</v>
      </c>
      <c r="U21" s="8">
        <f t="shared" si="6"/>
        <v>34</v>
      </c>
      <c r="V21" s="8">
        <f t="shared" si="7"/>
        <v>34</v>
      </c>
      <c r="W21" s="8" t="str">
        <f t="shared" si="8"/>
        <v/>
      </c>
      <c r="X21" s="8" t="str">
        <f t="shared" si="9"/>
        <v/>
      </c>
      <c r="Y21" s="8" t="str">
        <f t="shared" si="10"/>
        <v/>
      </c>
      <c r="Z21" s="8" t="str">
        <f t="shared" si="11"/>
        <v/>
      </c>
    </row>
    <row r="22" spans="2:26" x14ac:dyDescent="0.3">
      <c r="D22" s="16" t="s">
        <v>25</v>
      </c>
      <c r="E22" s="10">
        <f>MAX(X:X)</f>
        <v>23</v>
      </c>
      <c r="F22" s="10">
        <f t="shared" si="17"/>
        <v>43</v>
      </c>
      <c r="G22" s="10">
        <f t="shared" ca="1" si="15"/>
        <v>24</v>
      </c>
      <c r="H22" s="17">
        <f t="shared" ca="1" si="16"/>
        <v>77.486000000000018</v>
      </c>
      <c r="J22" s="4">
        <v>33</v>
      </c>
      <c r="K22" s="4">
        <f t="shared" si="2"/>
        <v>52</v>
      </c>
      <c r="L22" s="4">
        <f t="shared" si="14"/>
        <v>56</v>
      </c>
      <c r="M22" s="13">
        <f>SUM($P$6:P22)</f>
        <v>45.521999999999998</v>
      </c>
      <c r="N22" s="4">
        <f t="shared" si="0"/>
        <v>5</v>
      </c>
      <c r="O22" s="4">
        <f t="shared" si="1"/>
        <v>3</v>
      </c>
      <c r="P22" s="9">
        <f t="shared" si="3"/>
        <v>3.6859999999999999</v>
      </c>
      <c r="S22" s="8">
        <f t="shared" si="4"/>
        <v>33</v>
      </c>
      <c r="T22" s="8">
        <f t="shared" si="5"/>
        <v>33</v>
      </c>
      <c r="U22" s="8">
        <f t="shared" si="6"/>
        <v>33</v>
      </c>
      <c r="V22" s="8">
        <f t="shared" si="7"/>
        <v>33</v>
      </c>
      <c r="W22" s="8" t="str">
        <f t="shared" si="8"/>
        <v/>
      </c>
      <c r="X22" s="8" t="str">
        <f t="shared" si="9"/>
        <v/>
      </c>
      <c r="Y22" s="8" t="str">
        <f t="shared" si="10"/>
        <v/>
      </c>
      <c r="Z22" s="8" t="str">
        <f t="shared" si="11"/>
        <v/>
      </c>
    </row>
    <row r="23" spans="2:26" x14ac:dyDescent="0.3">
      <c r="D23" s="16" t="s">
        <v>26</v>
      </c>
      <c r="E23" s="10">
        <f>MAX(Y:Y)</f>
        <v>17</v>
      </c>
      <c r="F23" s="10">
        <f t="shared" si="17"/>
        <v>37</v>
      </c>
      <c r="G23" s="10">
        <f t="shared" ca="1" si="15"/>
        <v>11</v>
      </c>
      <c r="H23" s="17">
        <f t="shared" ca="1" si="16"/>
        <v>89.336000000000027</v>
      </c>
      <c r="J23" s="4">
        <v>32</v>
      </c>
      <c r="K23" s="4">
        <f t="shared" si="2"/>
        <v>51</v>
      </c>
      <c r="L23" s="4">
        <f t="shared" si="14"/>
        <v>53</v>
      </c>
      <c r="M23" s="13">
        <f>SUM($P$6:P23)</f>
        <v>49.207999999999998</v>
      </c>
      <c r="N23" s="4">
        <f t="shared" si="0"/>
        <v>5</v>
      </c>
      <c r="O23" s="4">
        <f t="shared" si="1"/>
        <v>3</v>
      </c>
      <c r="P23" s="9">
        <f t="shared" si="3"/>
        <v>3.6859999999999999</v>
      </c>
      <c r="S23" s="8">
        <f t="shared" si="4"/>
        <v>32</v>
      </c>
      <c r="T23" s="8">
        <f t="shared" si="5"/>
        <v>32</v>
      </c>
      <c r="U23" s="8">
        <f t="shared" si="6"/>
        <v>32</v>
      </c>
      <c r="V23" s="8">
        <f t="shared" si="7"/>
        <v>32</v>
      </c>
      <c r="W23" s="8" t="str">
        <f t="shared" si="8"/>
        <v/>
      </c>
      <c r="X23" s="8" t="str">
        <f t="shared" si="9"/>
        <v/>
      </c>
      <c r="Y23" s="8" t="str">
        <f t="shared" si="10"/>
        <v/>
      </c>
      <c r="Z23" s="8" t="str">
        <f t="shared" si="11"/>
        <v/>
      </c>
    </row>
    <row r="24" spans="2:26" x14ac:dyDescent="0.3">
      <c r="D24" s="16" t="s">
        <v>27</v>
      </c>
      <c r="E24" s="10">
        <f>MAX(Z:Z)</f>
        <v>11</v>
      </c>
      <c r="F24" s="10">
        <f t="shared" si="17"/>
        <v>31</v>
      </c>
      <c r="G24" s="10">
        <f t="shared" ca="1" si="15"/>
        <v>4</v>
      </c>
      <c r="H24" s="17">
        <f t="shared" ca="1" si="16"/>
        <v>96.88000000000001</v>
      </c>
      <c r="J24" s="4">
        <v>31</v>
      </c>
      <c r="K24" s="4">
        <f t="shared" si="2"/>
        <v>50</v>
      </c>
      <c r="L24" s="4">
        <f t="shared" si="14"/>
        <v>49</v>
      </c>
      <c r="M24" s="13">
        <f>SUM($P$6:P24)</f>
        <v>52.893999999999998</v>
      </c>
      <c r="N24" s="4">
        <f t="shared" si="0"/>
        <v>5</v>
      </c>
      <c r="O24" s="4">
        <f t="shared" si="1"/>
        <v>3</v>
      </c>
      <c r="P24" s="9">
        <f t="shared" si="3"/>
        <v>3.6859999999999999</v>
      </c>
      <c r="S24" s="8">
        <f t="shared" si="4"/>
        <v>31</v>
      </c>
      <c r="T24" s="8">
        <f t="shared" si="5"/>
        <v>31</v>
      </c>
      <c r="U24" s="8">
        <f t="shared" si="6"/>
        <v>31</v>
      </c>
      <c r="V24" s="8">
        <f t="shared" si="7"/>
        <v>31</v>
      </c>
      <c r="W24" s="8" t="str">
        <f t="shared" si="8"/>
        <v/>
      </c>
      <c r="X24" s="8" t="str">
        <f t="shared" si="9"/>
        <v/>
      </c>
      <c r="Y24" s="8" t="str">
        <f t="shared" si="10"/>
        <v/>
      </c>
      <c r="Z24" s="8" t="str">
        <f t="shared" si="11"/>
        <v/>
      </c>
    </row>
    <row r="25" spans="2:26" x14ac:dyDescent="0.3">
      <c r="D25" s="16" t="s">
        <v>28</v>
      </c>
      <c r="E25" s="4">
        <v>0</v>
      </c>
      <c r="F25" s="10">
        <f t="shared" si="17"/>
        <v>21</v>
      </c>
      <c r="G25" s="10">
        <f t="shared" ca="1" si="15"/>
        <v>0</v>
      </c>
      <c r="H25" s="17">
        <f t="shared" ca="1" si="16"/>
        <v>99.999999999999957</v>
      </c>
      <c r="J25" s="4">
        <v>30</v>
      </c>
      <c r="K25" s="4">
        <f t="shared" si="2"/>
        <v>49</v>
      </c>
      <c r="L25" s="4">
        <f t="shared" si="14"/>
        <v>45</v>
      </c>
      <c r="M25" s="13">
        <f>SUM($P$6:P25)</f>
        <v>56.58</v>
      </c>
      <c r="N25" s="4">
        <f t="shared" si="0"/>
        <v>5</v>
      </c>
      <c r="O25" s="4">
        <f t="shared" si="1"/>
        <v>3</v>
      </c>
      <c r="P25" s="9">
        <f t="shared" si="3"/>
        <v>3.6859999999999999</v>
      </c>
      <c r="S25" s="8">
        <f t="shared" si="4"/>
        <v>30</v>
      </c>
      <c r="T25" s="8">
        <f t="shared" si="5"/>
        <v>30</v>
      </c>
      <c r="U25" s="8">
        <f t="shared" si="6"/>
        <v>30</v>
      </c>
      <c r="V25" s="8">
        <f t="shared" si="7"/>
        <v>30</v>
      </c>
      <c r="W25" s="8" t="str">
        <f t="shared" si="8"/>
        <v/>
      </c>
      <c r="X25" s="8" t="str">
        <f t="shared" si="9"/>
        <v/>
      </c>
      <c r="Y25" s="8" t="str">
        <f t="shared" si="10"/>
        <v/>
      </c>
      <c r="Z25" s="8" t="str">
        <f t="shared" si="11"/>
        <v/>
      </c>
    </row>
    <row r="26" spans="2:26" x14ac:dyDescent="0.3">
      <c r="J26" s="4">
        <v>29</v>
      </c>
      <c r="K26" s="4">
        <f t="shared" si="2"/>
        <v>48</v>
      </c>
      <c r="L26" s="4">
        <f t="shared" si="14"/>
        <v>42</v>
      </c>
      <c r="M26" s="13">
        <f>SUM($P$6:P26)</f>
        <v>59.81</v>
      </c>
      <c r="N26" s="4">
        <f t="shared" si="0"/>
        <v>5</v>
      </c>
      <c r="O26" s="4">
        <f t="shared" si="1"/>
        <v>4</v>
      </c>
      <c r="P26" s="9">
        <f t="shared" si="3"/>
        <v>3.2300000000000013</v>
      </c>
      <c r="S26" s="8">
        <f t="shared" si="4"/>
        <v>29</v>
      </c>
      <c r="T26" s="8">
        <f t="shared" si="5"/>
        <v>29</v>
      </c>
      <c r="U26" s="8">
        <f t="shared" si="6"/>
        <v>29</v>
      </c>
      <c r="V26" s="8">
        <f t="shared" si="7"/>
        <v>29</v>
      </c>
      <c r="W26" s="8" t="str">
        <f t="shared" si="8"/>
        <v/>
      </c>
      <c r="X26" s="8" t="str">
        <f t="shared" si="9"/>
        <v/>
      </c>
      <c r="Y26" s="8" t="str">
        <f t="shared" si="10"/>
        <v/>
      </c>
      <c r="Z26" s="8" t="str">
        <f t="shared" si="11"/>
        <v/>
      </c>
    </row>
    <row r="27" spans="2:26" x14ac:dyDescent="0.3">
      <c r="J27" s="4">
        <v>28</v>
      </c>
      <c r="K27" s="4">
        <f t="shared" si="2"/>
        <v>48</v>
      </c>
      <c r="L27" s="4">
        <f t="shared" si="14"/>
        <v>39</v>
      </c>
      <c r="M27" s="13">
        <f>SUM($P$6:P27)</f>
        <v>63.040000000000006</v>
      </c>
      <c r="N27" s="4">
        <f t="shared" si="0"/>
        <v>5</v>
      </c>
      <c r="O27" s="4">
        <f t="shared" si="1"/>
        <v>4</v>
      </c>
      <c r="P27" s="9">
        <f t="shared" si="3"/>
        <v>3.2300000000000013</v>
      </c>
      <c r="S27" s="8">
        <f t="shared" si="4"/>
        <v>28</v>
      </c>
      <c r="T27" s="8">
        <f t="shared" si="5"/>
        <v>28</v>
      </c>
      <c r="U27" s="8">
        <f t="shared" si="6"/>
        <v>28</v>
      </c>
      <c r="V27" s="8">
        <f t="shared" si="7"/>
        <v>28</v>
      </c>
      <c r="W27" s="8">
        <f t="shared" si="8"/>
        <v>28</v>
      </c>
      <c r="X27" s="8" t="str">
        <f t="shared" si="9"/>
        <v/>
      </c>
      <c r="Y27" s="8" t="str">
        <f t="shared" si="10"/>
        <v/>
      </c>
      <c r="Z27" s="8" t="str">
        <f t="shared" si="11"/>
        <v/>
      </c>
    </row>
    <row r="28" spans="2:26" x14ac:dyDescent="0.3">
      <c r="J28" s="4">
        <v>27</v>
      </c>
      <c r="K28" s="4">
        <f t="shared" si="2"/>
        <v>47</v>
      </c>
      <c r="L28" s="4">
        <f t="shared" si="14"/>
        <v>35</v>
      </c>
      <c r="M28" s="13">
        <f>SUM($P$6:P28)</f>
        <v>66.27000000000001</v>
      </c>
      <c r="N28" s="4">
        <f t="shared" si="0"/>
        <v>6</v>
      </c>
      <c r="O28" s="4">
        <f t="shared" si="1"/>
        <v>4</v>
      </c>
      <c r="P28" s="9">
        <f t="shared" si="3"/>
        <v>3.2300000000000013</v>
      </c>
      <c r="S28" s="8">
        <f t="shared" si="4"/>
        <v>27</v>
      </c>
      <c r="T28" s="8">
        <f t="shared" si="5"/>
        <v>27</v>
      </c>
      <c r="U28" s="8">
        <f t="shared" si="6"/>
        <v>27</v>
      </c>
      <c r="V28" s="8">
        <f t="shared" si="7"/>
        <v>27</v>
      </c>
      <c r="W28" s="8">
        <f t="shared" si="8"/>
        <v>27</v>
      </c>
      <c r="X28" s="8" t="str">
        <f t="shared" si="9"/>
        <v/>
      </c>
      <c r="Y28" s="8" t="str">
        <f t="shared" si="10"/>
        <v/>
      </c>
      <c r="Z28" s="8" t="str">
        <f t="shared" si="11"/>
        <v/>
      </c>
    </row>
    <row r="29" spans="2:26" x14ac:dyDescent="0.3">
      <c r="J29" s="4">
        <v>26</v>
      </c>
      <c r="K29" s="4">
        <f t="shared" si="2"/>
        <v>46</v>
      </c>
      <c r="L29" s="4">
        <f t="shared" si="14"/>
        <v>32</v>
      </c>
      <c r="M29" s="13">
        <f>SUM($P$6:P29)</f>
        <v>69.500000000000014</v>
      </c>
      <c r="N29" s="4">
        <f t="shared" si="0"/>
        <v>6</v>
      </c>
      <c r="O29" s="4">
        <f t="shared" si="1"/>
        <v>4</v>
      </c>
      <c r="P29" s="9">
        <f t="shared" si="3"/>
        <v>3.2300000000000013</v>
      </c>
      <c r="S29" s="8">
        <f t="shared" si="4"/>
        <v>26</v>
      </c>
      <c r="T29" s="8">
        <f t="shared" si="5"/>
        <v>26</v>
      </c>
      <c r="U29" s="8">
        <f t="shared" si="6"/>
        <v>26</v>
      </c>
      <c r="V29" s="8">
        <f t="shared" si="7"/>
        <v>26</v>
      </c>
      <c r="W29" s="8">
        <f t="shared" si="8"/>
        <v>26</v>
      </c>
      <c r="X29" s="8" t="str">
        <f t="shared" si="9"/>
        <v/>
      </c>
      <c r="Y29" s="8" t="str">
        <f t="shared" si="10"/>
        <v/>
      </c>
      <c r="Z29" s="8" t="str">
        <f t="shared" si="11"/>
        <v/>
      </c>
    </row>
    <row r="30" spans="2:26" x14ac:dyDescent="0.3">
      <c r="J30" s="4">
        <v>25</v>
      </c>
      <c r="K30" s="4">
        <f t="shared" si="2"/>
        <v>45</v>
      </c>
      <c r="L30" s="4">
        <f t="shared" si="14"/>
        <v>29</v>
      </c>
      <c r="M30" s="13">
        <f>SUM($P$6:P30)</f>
        <v>72.730000000000018</v>
      </c>
      <c r="N30" s="4">
        <f t="shared" si="0"/>
        <v>6</v>
      </c>
      <c r="O30" s="4">
        <f t="shared" si="1"/>
        <v>4</v>
      </c>
      <c r="P30" s="9">
        <f t="shared" si="3"/>
        <v>3.2300000000000013</v>
      </c>
      <c r="S30" s="8">
        <f t="shared" si="4"/>
        <v>25</v>
      </c>
      <c r="T30" s="8">
        <f t="shared" si="5"/>
        <v>25</v>
      </c>
      <c r="U30" s="8">
        <f t="shared" si="6"/>
        <v>25</v>
      </c>
      <c r="V30" s="8">
        <f t="shared" si="7"/>
        <v>25</v>
      </c>
      <c r="W30" s="8">
        <f t="shared" si="8"/>
        <v>25</v>
      </c>
      <c r="X30" s="8" t="str">
        <f t="shared" si="9"/>
        <v/>
      </c>
      <c r="Y30" s="8" t="str">
        <f t="shared" si="10"/>
        <v/>
      </c>
      <c r="Z30" s="8" t="str">
        <f t="shared" si="11"/>
        <v/>
      </c>
    </row>
    <row r="31" spans="2:26" x14ac:dyDescent="0.3">
      <c r="J31" s="4">
        <v>24</v>
      </c>
      <c r="K31" s="4">
        <f t="shared" si="2"/>
        <v>44</v>
      </c>
      <c r="L31" s="4">
        <f t="shared" si="14"/>
        <v>26</v>
      </c>
      <c r="M31" s="13">
        <f>SUM($P$6:P31)</f>
        <v>75.108000000000018</v>
      </c>
      <c r="N31" s="4">
        <f t="shared" si="0"/>
        <v>6</v>
      </c>
      <c r="O31" s="4">
        <f t="shared" si="1"/>
        <v>5</v>
      </c>
      <c r="P31" s="9">
        <f t="shared" si="3"/>
        <v>2.3780000000000001</v>
      </c>
      <c r="S31" s="8">
        <f t="shared" si="4"/>
        <v>24</v>
      </c>
      <c r="T31" s="8">
        <f t="shared" si="5"/>
        <v>24</v>
      </c>
      <c r="U31" s="8">
        <f t="shared" si="6"/>
        <v>24</v>
      </c>
      <c r="V31" s="8">
        <f t="shared" si="7"/>
        <v>24</v>
      </c>
      <c r="W31" s="8">
        <f t="shared" si="8"/>
        <v>24</v>
      </c>
      <c r="X31" s="8" t="str">
        <f t="shared" si="9"/>
        <v/>
      </c>
      <c r="Y31" s="8" t="str">
        <f t="shared" si="10"/>
        <v/>
      </c>
      <c r="Z31" s="8" t="str">
        <f t="shared" si="11"/>
        <v/>
      </c>
    </row>
    <row r="32" spans="2:26" x14ac:dyDescent="0.3">
      <c r="J32" s="4">
        <v>23</v>
      </c>
      <c r="K32" s="4">
        <f t="shared" si="2"/>
        <v>43</v>
      </c>
      <c r="L32" s="4">
        <f t="shared" si="14"/>
        <v>24</v>
      </c>
      <c r="M32" s="13">
        <f>SUM($P$6:P32)</f>
        <v>77.486000000000018</v>
      </c>
      <c r="N32" s="4">
        <f t="shared" si="0"/>
        <v>6</v>
      </c>
      <c r="O32" s="4">
        <f t="shared" si="1"/>
        <v>5</v>
      </c>
      <c r="P32" s="9">
        <f t="shared" si="3"/>
        <v>2.3780000000000001</v>
      </c>
      <c r="S32" s="8">
        <f t="shared" si="4"/>
        <v>23</v>
      </c>
      <c r="T32" s="8">
        <f t="shared" si="5"/>
        <v>23</v>
      </c>
      <c r="U32" s="8">
        <f t="shared" si="6"/>
        <v>23</v>
      </c>
      <c r="V32" s="8">
        <f t="shared" si="7"/>
        <v>23</v>
      </c>
      <c r="W32" s="8">
        <f t="shared" si="8"/>
        <v>23</v>
      </c>
      <c r="X32" s="8">
        <f t="shared" si="9"/>
        <v>23</v>
      </c>
      <c r="Y32" s="8" t="str">
        <f t="shared" si="10"/>
        <v/>
      </c>
      <c r="Z32" s="8" t="str">
        <f t="shared" si="11"/>
        <v/>
      </c>
    </row>
    <row r="33" spans="10:26" x14ac:dyDescent="0.3">
      <c r="J33" s="4">
        <v>22</v>
      </c>
      <c r="K33" s="4">
        <f t="shared" si="2"/>
        <v>42</v>
      </c>
      <c r="L33" s="4">
        <f t="shared" si="14"/>
        <v>21</v>
      </c>
      <c r="M33" s="13">
        <f>SUM($P$6:P33)</f>
        <v>79.864000000000019</v>
      </c>
      <c r="N33" s="4">
        <f t="shared" si="0"/>
        <v>7</v>
      </c>
      <c r="O33" s="4">
        <f t="shared" si="1"/>
        <v>5</v>
      </c>
      <c r="P33" s="9">
        <f t="shared" si="3"/>
        <v>2.3780000000000001</v>
      </c>
      <c r="S33" s="8">
        <f t="shared" si="4"/>
        <v>22</v>
      </c>
      <c r="T33" s="8">
        <f t="shared" si="5"/>
        <v>22</v>
      </c>
      <c r="U33" s="8">
        <f t="shared" si="6"/>
        <v>22</v>
      </c>
      <c r="V33" s="8">
        <f t="shared" si="7"/>
        <v>22</v>
      </c>
      <c r="W33" s="8">
        <f t="shared" si="8"/>
        <v>22</v>
      </c>
      <c r="X33" s="8">
        <f t="shared" si="9"/>
        <v>22</v>
      </c>
      <c r="Y33" s="8" t="str">
        <f t="shared" si="10"/>
        <v/>
      </c>
      <c r="Z33" s="8" t="str">
        <f t="shared" si="11"/>
        <v/>
      </c>
    </row>
    <row r="34" spans="10:26" x14ac:dyDescent="0.3">
      <c r="J34" s="4">
        <v>21</v>
      </c>
      <c r="K34" s="4">
        <f t="shared" si="2"/>
        <v>41</v>
      </c>
      <c r="L34" s="4">
        <f t="shared" si="14"/>
        <v>19</v>
      </c>
      <c r="M34" s="13">
        <f>SUM($P$6:P34)</f>
        <v>82.242000000000019</v>
      </c>
      <c r="N34" s="4">
        <f t="shared" si="0"/>
        <v>7</v>
      </c>
      <c r="O34" s="4">
        <f t="shared" si="1"/>
        <v>5</v>
      </c>
      <c r="P34" s="9">
        <f t="shared" si="3"/>
        <v>2.3780000000000001</v>
      </c>
      <c r="S34" s="8">
        <f t="shared" si="4"/>
        <v>21</v>
      </c>
      <c r="T34" s="8">
        <f t="shared" si="5"/>
        <v>21</v>
      </c>
      <c r="U34" s="8">
        <f t="shared" si="6"/>
        <v>21</v>
      </c>
      <c r="V34" s="8">
        <f t="shared" si="7"/>
        <v>21</v>
      </c>
      <c r="W34" s="8">
        <f t="shared" si="8"/>
        <v>21</v>
      </c>
      <c r="X34" s="8">
        <f t="shared" si="9"/>
        <v>21</v>
      </c>
      <c r="Y34" s="8" t="str">
        <f t="shared" si="10"/>
        <v/>
      </c>
      <c r="Z34" s="8" t="str">
        <f t="shared" si="11"/>
        <v/>
      </c>
    </row>
    <row r="35" spans="10:26" x14ac:dyDescent="0.3">
      <c r="J35" s="4">
        <v>20</v>
      </c>
      <c r="K35" s="4">
        <f t="shared" si="2"/>
        <v>40</v>
      </c>
      <c r="L35" s="4">
        <f t="shared" si="14"/>
        <v>17</v>
      </c>
      <c r="M35" s="13">
        <f>SUM($P$6:P35)</f>
        <v>84.620000000000019</v>
      </c>
      <c r="N35" s="4">
        <f t="shared" si="0"/>
        <v>7</v>
      </c>
      <c r="O35" s="4">
        <f t="shared" si="1"/>
        <v>5</v>
      </c>
      <c r="P35" s="9">
        <f t="shared" si="3"/>
        <v>2.3780000000000001</v>
      </c>
      <c r="S35" s="8">
        <f t="shared" si="4"/>
        <v>20</v>
      </c>
      <c r="T35" s="8">
        <f t="shared" si="5"/>
        <v>20</v>
      </c>
      <c r="U35" s="8">
        <f t="shared" si="6"/>
        <v>20</v>
      </c>
      <c r="V35" s="8">
        <f t="shared" si="7"/>
        <v>20</v>
      </c>
      <c r="W35" s="8">
        <f t="shared" si="8"/>
        <v>20</v>
      </c>
      <c r="X35" s="8">
        <f t="shared" si="9"/>
        <v>20</v>
      </c>
      <c r="Y35" s="8" t="str">
        <f t="shared" si="10"/>
        <v/>
      </c>
      <c r="Z35" s="8" t="str">
        <f t="shared" si="11"/>
        <v/>
      </c>
    </row>
    <row r="36" spans="10:26" x14ac:dyDescent="0.3">
      <c r="J36" s="4">
        <v>19</v>
      </c>
      <c r="K36" s="4">
        <f t="shared" si="2"/>
        <v>39</v>
      </c>
      <c r="L36" s="4">
        <f t="shared" si="14"/>
        <v>15</v>
      </c>
      <c r="M36" s="13">
        <f>SUM($P$6:P36)</f>
        <v>86.192000000000021</v>
      </c>
      <c r="N36" s="4">
        <f t="shared" si="0"/>
        <v>7</v>
      </c>
      <c r="O36" s="4">
        <f t="shared" si="1"/>
        <v>6</v>
      </c>
      <c r="P36" s="9">
        <f t="shared" si="3"/>
        <v>1.5719999999999998</v>
      </c>
      <c r="S36" s="8">
        <f t="shared" si="4"/>
        <v>19</v>
      </c>
      <c r="T36" s="8">
        <f t="shared" si="5"/>
        <v>19</v>
      </c>
      <c r="U36" s="8">
        <f t="shared" si="6"/>
        <v>19</v>
      </c>
      <c r="V36" s="8">
        <f t="shared" si="7"/>
        <v>19</v>
      </c>
      <c r="W36" s="8">
        <f t="shared" si="8"/>
        <v>19</v>
      </c>
      <c r="X36" s="8">
        <f t="shared" si="9"/>
        <v>19</v>
      </c>
      <c r="Y36" s="8" t="str">
        <f t="shared" si="10"/>
        <v/>
      </c>
      <c r="Z36" s="8" t="str">
        <f t="shared" si="11"/>
        <v/>
      </c>
    </row>
    <row r="37" spans="10:26" x14ac:dyDescent="0.3">
      <c r="J37" s="4">
        <v>18</v>
      </c>
      <c r="K37" s="4">
        <f t="shared" si="2"/>
        <v>38</v>
      </c>
      <c r="L37" s="4">
        <f t="shared" si="14"/>
        <v>13</v>
      </c>
      <c r="M37" s="13">
        <f>SUM($P$6:P37)</f>
        <v>87.764000000000024</v>
      </c>
      <c r="N37" s="4">
        <f t="shared" si="0"/>
        <v>7</v>
      </c>
      <c r="O37" s="4">
        <f t="shared" si="1"/>
        <v>6</v>
      </c>
      <c r="P37" s="9">
        <f t="shared" si="3"/>
        <v>1.5719999999999998</v>
      </c>
      <c r="S37" s="8">
        <f t="shared" si="4"/>
        <v>18</v>
      </c>
      <c r="T37" s="8">
        <f t="shared" si="5"/>
        <v>18</v>
      </c>
      <c r="U37" s="8">
        <f t="shared" si="6"/>
        <v>18</v>
      </c>
      <c r="V37" s="8">
        <f t="shared" si="7"/>
        <v>18</v>
      </c>
      <c r="W37" s="8">
        <f t="shared" si="8"/>
        <v>18</v>
      </c>
      <c r="X37" s="8">
        <f t="shared" si="9"/>
        <v>18</v>
      </c>
      <c r="Y37" s="8" t="str">
        <f t="shared" si="10"/>
        <v/>
      </c>
      <c r="Z37" s="8" t="str">
        <f t="shared" si="11"/>
        <v/>
      </c>
    </row>
    <row r="38" spans="10:26" x14ac:dyDescent="0.3">
      <c r="J38" s="4">
        <v>17</v>
      </c>
      <c r="K38" s="4">
        <f t="shared" si="2"/>
        <v>37</v>
      </c>
      <c r="L38" s="4">
        <f t="shared" si="14"/>
        <v>11</v>
      </c>
      <c r="M38" s="13">
        <f>SUM($P$6:P38)</f>
        <v>89.336000000000027</v>
      </c>
      <c r="N38" s="4">
        <f t="shared" ref="N38:N54" si="18">IF(J38&gt;=$E$17,1,IF(J38&gt;=$E$18,2,IF(J38&gt;=$E$19,3,IF(J38&gt;=$E$20,4,IF(J38&gt;=$E$21,5,IF(J38&gt;=$E$22,6,IF(J38&gt;=$E$23,7,IF(J38&gt;=$E$24,8,9))))))))</f>
        <v>7</v>
      </c>
      <c r="O38" s="4">
        <f t="shared" si="1"/>
        <v>6</v>
      </c>
      <c r="P38" s="9">
        <f t="shared" si="3"/>
        <v>1.5719999999999998</v>
      </c>
      <c r="S38" s="8">
        <f t="shared" si="4"/>
        <v>17</v>
      </c>
      <c r="T38" s="8">
        <f t="shared" si="5"/>
        <v>17</v>
      </c>
      <c r="U38" s="8">
        <f t="shared" si="6"/>
        <v>17</v>
      </c>
      <c r="V38" s="8">
        <f t="shared" si="7"/>
        <v>17</v>
      </c>
      <c r="W38" s="8">
        <f t="shared" si="8"/>
        <v>17</v>
      </c>
      <c r="X38" s="8">
        <f t="shared" si="9"/>
        <v>17</v>
      </c>
      <c r="Y38" s="8">
        <f t="shared" si="10"/>
        <v>17</v>
      </c>
      <c r="Z38" s="8" t="str">
        <f t="shared" si="11"/>
        <v/>
      </c>
    </row>
    <row r="39" spans="10:26" x14ac:dyDescent="0.3">
      <c r="J39" s="4">
        <v>16</v>
      </c>
      <c r="K39" s="4">
        <f t="shared" si="2"/>
        <v>36</v>
      </c>
      <c r="L39" s="4">
        <f t="shared" si="14"/>
        <v>10</v>
      </c>
      <c r="M39" s="13">
        <f>SUM($P$6:P39)</f>
        <v>90.90800000000003</v>
      </c>
      <c r="N39" s="4">
        <f t="shared" si="18"/>
        <v>8</v>
      </c>
      <c r="O39" s="4">
        <f t="shared" si="1"/>
        <v>6</v>
      </c>
      <c r="P39" s="9">
        <f t="shared" si="3"/>
        <v>1.5719999999999998</v>
      </c>
      <c r="S39" s="8">
        <f t="shared" si="4"/>
        <v>16</v>
      </c>
      <c r="T39" s="8">
        <f t="shared" si="5"/>
        <v>16</v>
      </c>
      <c r="U39" s="8">
        <f t="shared" si="6"/>
        <v>16</v>
      </c>
      <c r="V39" s="8">
        <f t="shared" si="7"/>
        <v>16</v>
      </c>
      <c r="W39" s="8">
        <f t="shared" si="8"/>
        <v>16</v>
      </c>
      <c r="X39" s="8">
        <f t="shared" si="9"/>
        <v>16</v>
      </c>
      <c r="Y39" s="8">
        <f t="shared" si="10"/>
        <v>16</v>
      </c>
      <c r="Z39" s="8" t="str">
        <f t="shared" si="11"/>
        <v/>
      </c>
    </row>
    <row r="40" spans="10:26" x14ac:dyDescent="0.3">
      <c r="J40" s="4">
        <v>15</v>
      </c>
      <c r="K40" s="4">
        <f t="shared" si="2"/>
        <v>35</v>
      </c>
      <c r="L40" s="4">
        <f t="shared" si="14"/>
        <v>8</v>
      </c>
      <c r="M40" s="13">
        <f>SUM($P$6:P40)</f>
        <v>92.480000000000032</v>
      </c>
      <c r="N40" s="4">
        <f t="shared" si="18"/>
        <v>8</v>
      </c>
      <c r="O40" s="4">
        <f t="shared" si="1"/>
        <v>6</v>
      </c>
      <c r="P40" s="9">
        <f t="shared" si="3"/>
        <v>1.5719999999999998</v>
      </c>
      <c r="S40" s="8">
        <f t="shared" si="4"/>
        <v>15</v>
      </c>
      <c r="T40" s="8">
        <f t="shared" si="5"/>
        <v>15</v>
      </c>
      <c r="U40" s="8">
        <f t="shared" si="6"/>
        <v>15</v>
      </c>
      <c r="V40" s="8">
        <f t="shared" si="7"/>
        <v>15</v>
      </c>
      <c r="W40" s="8">
        <f t="shared" si="8"/>
        <v>15</v>
      </c>
      <c r="X40" s="8">
        <f t="shared" si="9"/>
        <v>15</v>
      </c>
      <c r="Y40" s="8">
        <f t="shared" si="10"/>
        <v>15</v>
      </c>
      <c r="Z40" s="8" t="str">
        <f t="shared" si="11"/>
        <v/>
      </c>
    </row>
    <row r="41" spans="10:26" x14ac:dyDescent="0.3">
      <c r="J41" s="4">
        <v>14</v>
      </c>
      <c r="K41" s="4">
        <f t="shared" si="2"/>
        <v>34</v>
      </c>
      <c r="L41" s="4">
        <f t="shared" si="14"/>
        <v>7</v>
      </c>
      <c r="M41" s="13">
        <f>SUM($P$6:P41)</f>
        <v>93.580000000000027</v>
      </c>
      <c r="N41" s="4">
        <f t="shared" si="18"/>
        <v>8</v>
      </c>
      <c r="O41" s="4">
        <f t="shared" si="1"/>
        <v>7</v>
      </c>
      <c r="P41" s="9">
        <f t="shared" si="3"/>
        <v>1.1000000000000001</v>
      </c>
      <c r="S41" s="8">
        <f t="shared" si="4"/>
        <v>14</v>
      </c>
      <c r="T41" s="8">
        <f t="shared" si="5"/>
        <v>14</v>
      </c>
      <c r="U41" s="8">
        <f t="shared" si="6"/>
        <v>14</v>
      </c>
      <c r="V41" s="8">
        <f t="shared" si="7"/>
        <v>14</v>
      </c>
      <c r="W41" s="8">
        <f t="shared" si="8"/>
        <v>14</v>
      </c>
      <c r="X41" s="8">
        <f t="shared" si="9"/>
        <v>14</v>
      </c>
      <c r="Y41" s="8">
        <f t="shared" si="10"/>
        <v>14</v>
      </c>
      <c r="Z41" s="8" t="str">
        <f t="shared" si="11"/>
        <v/>
      </c>
    </row>
    <row r="42" spans="10:26" x14ac:dyDescent="0.3">
      <c r="J42" s="4">
        <v>13</v>
      </c>
      <c r="K42" s="4">
        <f t="shared" si="2"/>
        <v>33</v>
      </c>
      <c r="L42" s="4">
        <f t="shared" si="14"/>
        <v>6</v>
      </c>
      <c r="M42" s="13">
        <f>SUM($P$6:P42)</f>
        <v>94.680000000000021</v>
      </c>
      <c r="N42" s="4">
        <f t="shared" si="18"/>
        <v>8</v>
      </c>
      <c r="O42" s="4">
        <f t="shared" si="1"/>
        <v>7</v>
      </c>
      <c r="P42" s="9">
        <f t="shared" si="3"/>
        <v>1.1000000000000001</v>
      </c>
      <c r="S42" s="8">
        <f t="shared" si="4"/>
        <v>13</v>
      </c>
      <c r="T42" s="8">
        <f t="shared" si="5"/>
        <v>13</v>
      </c>
      <c r="U42" s="8">
        <f t="shared" si="6"/>
        <v>13</v>
      </c>
      <c r="V42" s="8">
        <f t="shared" si="7"/>
        <v>13</v>
      </c>
      <c r="W42" s="8">
        <f t="shared" si="8"/>
        <v>13</v>
      </c>
      <c r="X42" s="8">
        <f t="shared" si="9"/>
        <v>13</v>
      </c>
      <c r="Y42" s="8">
        <f t="shared" si="10"/>
        <v>13</v>
      </c>
      <c r="Z42" s="8" t="str">
        <f t="shared" si="11"/>
        <v/>
      </c>
    </row>
    <row r="43" spans="10:26" x14ac:dyDescent="0.3">
      <c r="J43" s="4">
        <v>12</v>
      </c>
      <c r="K43" s="4">
        <f t="shared" si="2"/>
        <v>32</v>
      </c>
      <c r="L43" s="4">
        <f t="shared" si="14"/>
        <v>5</v>
      </c>
      <c r="M43" s="13">
        <f>SUM($P$6:P43)</f>
        <v>95.780000000000015</v>
      </c>
      <c r="N43" s="4">
        <f t="shared" si="18"/>
        <v>8</v>
      </c>
      <c r="O43" s="4">
        <f t="shared" si="1"/>
        <v>7</v>
      </c>
      <c r="P43" s="9">
        <f t="shared" si="3"/>
        <v>1.1000000000000001</v>
      </c>
      <c r="S43" s="8">
        <f t="shared" si="4"/>
        <v>12</v>
      </c>
      <c r="T43" s="8">
        <f t="shared" si="5"/>
        <v>12</v>
      </c>
      <c r="U43" s="8">
        <f t="shared" si="6"/>
        <v>12</v>
      </c>
      <c r="V43" s="8">
        <f t="shared" si="7"/>
        <v>12</v>
      </c>
      <c r="W43" s="8">
        <f t="shared" si="8"/>
        <v>12</v>
      </c>
      <c r="X43" s="8">
        <f t="shared" si="9"/>
        <v>12</v>
      </c>
      <c r="Y43" s="8">
        <f t="shared" si="10"/>
        <v>12</v>
      </c>
      <c r="Z43" s="8" t="str">
        <f t="shared" si="11"/>
        <v/>
      </c>
    </row>
    <row r="44" spans="10:26" x14ac:dyDescent="0.3">
      <c r="J44" s="4">
        <v>11</v>
      </c>
      <c r="K44" s="4">
        <f t="shared" si="2"/>
        <v>31</v>
      </c>
      <c r="L44" s="4">
        <f t="shared" si="14"/>
        <v>4</v>
      </c>
      <c r="M44" s="13">
        <f>SUM($P$6:P44)</f>
        <v>96.88000000000001</v>
      </c>
      <c r="N44" s="4">
        <f t="shared" si="18"/>
        <v>8</v>
      </c>
      <c r="O44" s="4">
        <f t="shared" si="1"/>
        <v>7</v>
      </c>
      <c r="P44" s="9">
        <f t="shared" si="3"/>
        <v>1.1000000000000001</v>
      </c>
      <c r="S44" s="8">
        <f t="shared" si="4"/>
        <v>11</v>
      </c>
      <c r="T44" s="8">
        <f t="shared" si="5"/>
        <v>11</v>
      </c>
      <c r="U44" s="8">
        <f t="shared" si="6"/>
        <v>11</v>
      </c>
      <c r="V44" s="8">
        <f t="shared" si="7"/>
        <v>11</v>
      </c>
      <c r="W44" s="8">
        <f t="shared" si="8"/>
        <v>11</v>
      </c>
      <c r="X44" s="8">
        <f t="shared" si="9"/>
        <v>11</v>
      </c>
      <c r="Y44" s="8">
        <f t="shared" si="10"/>
        <v>11</v>
      </c>
      <c r="Z44" s="8">
        <f t="shared" si="11"/>
        <v>11</v>
      </c>
    </row>
    <row r="45" spans="10:26" x14ac:dyDescent="0.3">
      <c r="J45" s="4">
        <v>10</v>
      </c>
      <c r="K45" s="4">
        <f t="shared" si="2"/>
        <v>30</v>
      </c>
      <c r="L45" s="4">
        <f t="shared" si="14"/>
        <v>3</v>
      </c>
      <c r="M45" s="13">
        <f>SUM($P$6:P45)</f>
        <v>97.98</v>
      </c>
      <c r="N45" s="4">
        <f t="shared" si="18"/>
        <v>9</v>
      </c>
      <c r="O45" s="4">
        <f t="shared" si="1"/>
        <v>7</v>
      </c>
      <c r="P45" s="9">
        <f t="shared" si="3"/>
        <v>1.1000000000000001</v>
      </c>
      <c r="S45" s="8">
        <f t="shared" si="4"/>
        <v>10</v>
      </c>
      <c r="T45" s="8">
        <f t="shared" si="5"/>
        <v>10</v>
      </c>
      <c r="U45" s="8">
        <f t="shared" si="6"/>
        <v>10</v>
      </c>
      <c r="V45" s="8">
        <f t="shared" si="7"/>
        <v>10</v>
      </c>
      <c r="W45" s="8">
        <f t="shared" si="8"/>
        <v>10</v>
      </c>
      <c r="X45" s="8">
        <f t="shared" si="9"/>
        <v>10</v>
      </c>
      <c r="Y45" s="8">
        <f t="shared" si="10"/>
        <v>10</v>
      </c>
      <c r="Z45" s="8">
        <f t="shared" si="11"/>
        <v>10</v>
      </c>
    </row>
    <row r="46" spans="10:26" x14ac:dyDescent="0.3">
      <c r="J46" s="4">
        <v>9</v>
      </c>
      <c r="K46" s="4">
        <f t="shared" si="2"/>
        <v>30</v>
      </c>
      <c r="L46" s="4">
        <f t="shared" si="14"/>
        <v>2</v>
      </c>
      <c r="M46" s="13">
        <f>SUM($P$6:P46)</f>
        <v>98.031999999999996</v>
      </c>
      <c r="N46" s="4">
        <f t="shared" si="18"/>
        <v>9</v>
      </c>
      <c r="O46" s="4">
        <f t="shared" si="1"/>
        <v>8</v>
      </c>
      <c r="P46" s="9">
        <f t="shared" si="3"/>
        <v>5.199999999999818E-2</v>
      </c>
      <c r="S46" s="8">
        <f t="shared" si="4"/>
        <v>9</v>
      </c>
      <c r="T46" s="8">
        <f t="shared" si="5"/>
        <v>9</v>
      </c>
      <c r="U46" s="8">
        <f t="shared" si="6"/>
        <v>9</v>
      </c>
      <c r="V46" s="8">
        <f t="shared" si="7"/>
        <v>9</v>
      </c>
      <c r="W46" s="8">
        <f t="shared" si="8"/>
        <v>9</v>
      </c>
      <c r="X46" s="8">
        <f t="shared" si="9"/>
        <v>9</v>
      </c>
      <c r="Y46" s="8">
        <f t="shared" si="10"/>
        <v>9</v>
      </c>
      <c r="Z46" s="8">
        <f t="shared" si="11"/>
        <v>9</v>
      </c>
    </row>
    <row r="47" spans="10:26" x14ac:dyDescent="0.3">
      <c r="J47" s="4">
        <v>8</v>
      </c>
      <c r="K47" s="4">
        <f t="shared" si="2"/>
        <v>29</v>
      </c>
      <c r="L47" s="4">
        <f t="shared" si="14"/>
        <v>2</v>
      </c>
      <c r="M47" s="13">
        <f>SUM($P$6:P47)</f>
        <v>98.083999999999989</v>
      </c>
      <c r="N47" s="4">
        <f t="shared" si="18"/>
        <v>9</v>
      </c>
      <c r="O47" s="4">
        <f t="shared" si="1"/>
        <v>8</v>
      </c>
      <c r="P47" s="9">
        <f t="shared" si="3"/>
        <v>5.199999999999818E-2</v>
      </c>
      <c r="S47" s="8">
        <f t="shared" si="4"/>
        <v>8</v>
      </c>
      <c r="T47" s="8">
        <f t="shared" si="5"/>
        <v>8</v>
      </c>
      <c r="U47" s="8">
        <f t="shared" si="6"/>
        <v>8</v>
      </c>
      <c r="V47" s="8">
        <f t="shared" si="7"/>
        <v>8</v>
      </c>
      <c r="W47" s="8">
        <f t="shared" si="8"/>
        <v>8</v>
      </c>
      <c r="X47" s="8">
        <f t="shared" si="9"/>
        <v>8</v>
      </c>
      <c r="Y47" s="8">
        <f t="shared" si="10"/>
        <v>8</v>
      </c>
      <c r="Z47" s="8">
        <f t="shared" si="11"/>
        <v>8</v>
      </c>
    </row>
    <row r="48" spans="10:26" x14ac:dyDescent="0.3">
      <c r="J48" s="4">
        <v>7</v>
      </c>
      <c r="K48" s="4">
        <f t="shared" si="2"/>
        <v>28</v>
      </c>
      <c r="L48" s="4">
        <f t="shared" si="14"/>
        <v>2</v>
      </c>
      <c r="M48" s="13">
        <f>SUM($P$6:P48)</f>
        <v>98.135999999999981</v>
      </c>
      <c r="N48" s="4">
        <f t="shared" si="18"/>
        <v>9</v>
      </c>
      <c r="O48" s="4">
        <f t="shared" si="1"/>
        <v>8</v>
      </c>
      <c r="P48" s="9">
        <f t="shared" si="3"/>
        <v>5.199999999999818E-2</v>
      </c>
      <c r="S48" s="8">
        <f t="shared" si="4"/>
        <v>7</v>
      </c>
      <c r="T48" s="8">
        <f t="shared" si="5"/>
        <v>7</v>
      </c>
      <c r="U48" s="8">
        <f t="shared" si="6"/>
        <v>7</v>
      </c>
      <c r="V48" s="8">
        <f t="shared" si="7"/>
        <v>7</v>
      </c>
      <c r="W48" s="8">
        <f t="shared" si="8"/>
        <v>7</v>
      </c>
      <c r="X48" s="8">
        <f t="shared" si="9"/>
        <v>7</v>
      </c>
      <c r="Y48" s="8">
        <f t="shared" si="10"/>
        <v>7</v>
      </c>
      <c r="Z48" s="8">
        <f t="shared" si="11"/>
        <v>7</v>
      </c>
    </row>
    <row r="49" spans="9:27" x14ac:dyDescent="0.3">
      <c r="J49" s="4">
        <v>6</v>
      </c>
      <c r="K49" s="4">
        <f t="shared" si="2"/>
        <v>27</v>
      </c>
      <c r="L49" s="4">
        <f t="shared" si="14"/>
        <v>2</v>
      </c>
      <c r="M49" s="13">
        <f>SUM($P$6:P49)</f>
        <v>98.187999999999974</v>
      </c>
      <c r="N49" s="4">
        <f t="shared" si="18"/>
        <v>9</v>
      </c>
      <c r="O49" s="4">
        <f t="shared" si="1"/>
        <v>8</v>
      </c>
      <c r="P49" s="9">
        <f t="shared" si="3"/>
        <v>5.199999999999818E-2</v>
      </c>
      <c r="S49" s="8">
        <f t="shared" si="4"/>
        <v>6</v>
      </c>
      <c r="T49" s="8">
        <f t="shared" si="5"/>
        <v>6</v>
      </c>
      <c r="U49" s="8">
        <f t="shared" si="6"/>
        <v>6</v>
      </c>
      <c r="V49" s="8">
        <f t="shared" si="7"/>
        <v>6</v>
      </c>
      <c r="W49" s="8">
        <f t="shared" si="8"/>
        <v>6</v>
      </c>
      <c r="X49" s="8">
        <f t="shared" si="9"/>
        <v>6</v>
      </c>
      <c r="Y49" s="8">
        <f t="shared" si="10"/>
        <v>6</v>
      </c>
      <c r="Z49" s="8">
        <f t="shared" si="11"/>
        <v>6</v>
      </c>
    </row>
    <row r="50" spans="9:27" x14ac:dyDescent="0.3">
      <c r="J50" s="4">
        <v>5</v>
      </c>
      <c r="K50" s="4">
        <f t="shared" si="2"/>
        <v>26</v>
      </c>
      <c r="L50" s="4">
        <f t="shared" si="14"/>
        <v>2</v>
      </c>
      <c r="M50" s="13">
        <f>SUM($P$6:P50)</f>
        <v>98.239999999999966</v>
      </c>
      <c r="N50" s="4">
        <f t="shared" si="18"/>
        <v>9</v>
      </c>
      <c r="O50" s="4">
        <f t="shared" si="1"/>
        <v>8</v>
      </c>
      <c r="P50" s="9">
        <f t="shared" si="3"/>
        <v>5.199999999999818E-2</v>
      </c>
      <c r="S50" s="8">
        <f t="shared" si="4"/>
        <v>5</v>
      </c>
      <c r="T50" s="8">
        <f t="shared" si="5"/>
        <v>5</v>
      </c>
      <c r="U50" s="8">
        <f t="shared" si="6"/>
        <v>5</v>
      </c>
      <c r="V50" s="8">
        <f t="shared" si="7"/>
        <v>5</v>
      </c>
      <c r="W50" s="8">
        <f t="shared" si="8"/>
        <v>5</v>
      </c>
      <c r="X50" s="8">
        <f t="shared" si="9"/>
        <v>5</v>
      </c>
      <c r="Y50" s="8">
        <f t="shared" si="10"/>
        <v>5</v>
      </c>
      <c r="Z50" s="8">
        <f t="shared" si="11"/>
        <v>5</v>
      </c>
    </row>
    <row r="51" spans="9:27" x14ac:dyDescent="0.3">
      <c r="J51" s="4">
        <v>4</v>
      </c>
      <c r="K51" s="4">
        <f t="shared" si="2"/>
        <v>25</v>
      </c>
      <c r="L51" s="4">
        <f t="shared" si="14"/>
        <v>2</v>
      </c>
      <c r="M51" s="13">
        <f>SUM($P$6:P51)</f>
        <v>98.679999999999964</v>
      </c>
      <c r="N51" s="4">
        <f t="shared" si="18"/>
        <v>9</v>
      </c>
      <c r="O51" s="4">
        <f t="shared" si="1"/>
        <v>9</v>
      </c>
      <c r="P51" s="9">
        <f t="shared" si="3"/>
        <v>0.44000000000000128</v>
      </c>
      <c r="S51" s="8">
        <f t="shared" si="4"/>
        <v>4</v>
      </c>
      <c r="T51" s="8">
        <f t="shared" si="5"/>
        <v>4</v>
      </c>
      <c r="U51" s="8">
        <f t="shared" si="6"/>
        <v>4</v>
      </c>
      <c r="V51" s="8">
        <f t="shared" si="7"/>
        <v>4</v>
      </c>
      <c r="W51" s="8">
        <f t="shared" si="8"/>
        <v>4</v>
      </c>
      <c r="X51" s="8">
        <f t="shared" si="9"/>
        <v>4</v>
      </c>
      <c r="Y51" s="8">
        <f t="shared" si="10"/>
        <v>4</v>
      </c>
      <c r="Z51" s="8">
        <f t="shared" si="11"/>
        <v>4</v>
      </c>
    </row>
    <row r="52" spans="9:27" x14ac:dyDescent="0.3">
      <c r="J52" s="4">
        <v>3</v>
      </c>
      <c r="K52" s="4">
        <f t="shared" si="2"/>
        <v>24</v>
      </c>
      <c r="L52" s="4">
        <f t="shared" si="14"/>
        <v>1</v>
      </c>
      <c r="M52" s="13">
        <f>SUM($P$6:P52)</f>
        <v>99.119999999999962</v>
      </c>
      <c r="N52" s="4">
        <f t="shared" si="18"/>
        <v>9</v>
      </c>
      <c r="O52" s="4">
        <f t="shared" si="1"/>
        <v>9</v>
      </c>
      <c r="P52" s="9">
        <f t="shared" si="3"/>
        <v>0.44000000000000128</v>
      </c>
      <c r="S52" s="8">
        <f t="shared" si="4"/>
        <v>3</v>
      </c>
      <c r="T52" s="8">
        <f t="shared" si="5"/>
        <v>3</v>
      </c>
      <c r="U52" s="8">
        <f t="shared" si="6"/>
        <v>3</v>
      </c>
      <c r="V52" s="8">
        <f t="shared" si="7"/>
        <v>3</v>
      </c>
      <c r="W52" s="8">
        <f t="shared" si="8"/>
        <v>3</v>
      </c>
      <c r="X52" s="8">
        <f t="shared" si="9"/>
        <v>3</v>
      </c>
      <c r="Y52" s="8">
        <f t="shared" si="10"/>
        <v>3</v>
      </c>
      <c r="Z52" s="8">
        <f t="shared" si="11"/>
        <v>3</v>
      </c>
    </row>
    <row r="53" spans="9:27" x14ac:dyDescent="0.3">
      <c r="J53" s="4">
        <v>2</v>
      </c>
      <c r="K53" s="4">
        <f t="shared" si="2"/>
        <v>23</v>
      </c>
      <c r="L53" s="4">
        <f t="shared" si="14"/>
        <v>1</v>
      </c>
      <c r="M53" s="13">
        <f>SUM($P$6:P53)</f>
        <v>99.55999999999996</v>
      </c>
      <c r="N53" s="4">
        <f t="shared" si="18"/>
        <v>9</v>
      </c>
      <c r="O53" s="4">
        <f t="shared" si="1"/>
        <v>9</v>
      </c>
      <c r="P53" s="9">
        <f t="shared" si="3"/>
        <v>0.44000000000000128</v>
      </c>
      <c r="S53" s="8">
        <f t="shared" si="4"/>
        <v>2</v>
      </c>
      <c r="T53" s="8">
        <f t="shared" si="5"/>
        <v>2</v>
      </c>
      <c r="U53" s="8">
        <f t="shared" si="6"/>
        <v>2</v>
      </c>
      <c r="V53" s="8">
        <f t="shared" si="7"/>
        <v>2</v>
      </c>
      <c r="W53" s="8">
        <f t="shared" si="8"/>
        <v>2</v>
      </c>
      <c r="X53" s="8">
        <f t="shared" si="9"/>
        <v>2</v>
      </c>
      <c r="Y53" s="8">
        <f t="shared" si="10"/>
        <v>2</v>
      </c>
      <c r="Z53" s="8">
        <f t="shared" si="11"/>
        <v>2</v>
      </c>
    </row>
    <row r="54" spans="9:27" x14ac:dyDescent="0.3">
      <c r="J54" s="4">
        <v>0</v>
      </c>
      <c r="K54" s="4">
        <f t="shared" si="2"/>
        <v>21</v>
      </c>
      <c r="L54" s="4">
        <f t="shared" si="14"/>
        <v>0</v>
      </c>
      <c r="M54" s="13">
        <f>SUM($P$6:P54)</f>
        <v>99.999999999999957</v>
      </c>
      <c r="N54" s="4">
        <f t="shared" si="18"/>
        <v>9</v>
      </c>
      <c r="O54" s="4">
        <f t="shared" si="1"/>
        <v>9</v>
      </c>
      <c r="P54" s="9">
        <f t="shared" si="3"/>
        <v>0.44000000000000128</v>
      </c>
      <c r="S54" s="8">
        <f t="shared" si="4"/>
        <v>0</v>
      </c>
      <c r="T54" s="8">
        <f t="shared" si="5"/>
        <v>0</v>
      </c>
      <c r="U54" s="8">
        <f t="shared" si="6"/>
        <v>0</v>
      </c>
      <c r="V54" s="8">
        <f t="shared" si="7"/>
        <v>0</v>
      </c>
      <c r="W54" s="8">
        <f t="shared" si="8"/>
        <v>0</v>
      </c>
      <c r="X54" s="8">
        <f t="shared" si="9"/>
        <v>0</v>
      </c>
      <c r="Y54" s="8">
        <f t="shared" si="10"/>
        <v>0</v>
      </c>
      <c r="Z54" s="8">
        <f t="shared" si="11"/>
        <v>0</v>
      </c>
    </row>
    <row r="55" spans="9:27" x14ac:dyDescent="0.3">
      <c r="I55" s="14"/>
      <c r="J55" s="14"/>
      <c r="K55" s="14"/>
      <c r="L55" s="14"/>
      <c r="M55" s="15"/>
      <c r="N55" s="14"/>
      <c r="O55" s="14"/>
      <c r="P55" s="9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9:27" x14ac:dyDescent="0.3">
      <c r="I56" s="14"/>
      <c r="J56" s="14"/>
      <c r="K56" s="14"/>
      <c r="L56" s="14"/>
      <c r="M56" s="15"/>
      <c r="N56" s="14"/>
      <c r="O56" s="14"/>
      <c r="P56" s="9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9:27" x14ac:dyDescent="0.3">
      <c r="I57" s="14"/>
      <c r="J57" s="14"/>
      <c r="K57" s="14"/>
      <c r="L57" s="14"/>
      <c r="M57" s="15"/>
      <c r="N57" s="14"/>
      <c r="O57" s="14"/>
      <c r="P57" s="9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9:27" x14ac:dyDescent="0.3">
      <c r="I58" s="14"/>
      <c r="J58" s="14"/>
      <c r="K58" s="14"/>
      <c r="L58" s="14"/>
      <c r="M58" s="15"/>
      <c r="N58" s="14"/>
      <c r="O58" s="14"/>
      <c r="P58" s="9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9:27" x14ac:dyDescent="0.3">
      <c r="I59" s="14"/>
      <c r="J59" s="14"/>
      <c r="K59" s="14"/>
      <c r="L59" s="14"/>
      <c r="M59" s="15"/>
      <c r="N59" s="14"/>
      <c r="O59" s="14"/>
      <c r="P59" s="9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9:27" x14ac:dyDescent="0.3">
      <c r="I60" s="14"/>
      <c r="J60" s="14"/>
      <c r="K60" s="14"/>
      <c r="L60" s="14"/>
      <c r="M60" s="15"/>
      <c r="N60" s="14"/>
      <c r="O60" s="14"/>
      <c r="P60" s="9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9:27" x14ac:dyDescent="0.3">
      <c r="I61" s="14"/>
      <c r="J61" s="14"/>
      <c r="K61" s="14"/>
      <c r="L61" s="14"/>
      <c r="M61" s="15"/>
      <c r="N61" s="14"/>
      <c r="O61" s="14"/>
      <c r="P61" s="9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9:27" x14ac:dyDescent="0.3">
      <c r="I62" s="14"/>
      <c r="J62" s="14"/>
      <c r="K62" s="14"/>
      <c r="L62" s="14"/>
      <c r="M62" s="15"/>
      <c r="N62" s="14"/>
      <c r="O62" s="14"/>
      <c r="P62" s="9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9:27" x14ac:dyDescent="0.3">
      <c r="I63" s="14"/>
      <c r="J63" s="14"/>
      <c r="K63" s="14"/>
      <c r="L63" s="14"/>
      <c r="M63" s="15"/>
      <c r="N63" s="14"/>
      <c r="O63" s="14"/>
      <c r="P63" s="9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9:27" x14ac:dyDescent="0.3">
      <c r="I64" s="14"/>
      <c r="J64" s="14"/>
      <c r="K64" s="14"/>
      <c r="L64" s="14"/>
      <c r="M64" s="15"/>
      <c r="N64" s="14"/>
      <c r="O64" s="14"/>
      <c r="P64" s="9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9:27" x14ac:dyDescent="0.3">
      <c r="I65" s="14"/>
      <c r="J65" s="14"/>
      <c r="K65" s="14"/>
      <c r="L65" s="14"/>
      <c r="M65" s="15"/>
      <c r="N65" s="14"/>
      <c r="O65" s="14"/>
      <c r="P65" s="9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9:27" x14ac:dyDescent="0.3">
      <c r="I66" s="14"/>
      <c r="J66" s="14"/>
      <c r="K66" s="14"/>
      <c r="L66" s="14"/>
      <c r="M66" s="15"/>
      <c r="N66" s="14"/>
      <c r="O66" s="14"/>
      <c r="P66" s="9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9:27" x14ac:dyDescent="0.3">
      <c r="I67" s="14"/>
      <c r="J67" s="14"/>
      <c r="K67" s="14"/>
      <c r="L67" s="14"/>
      <c r="M67" s="15"/>
      <c r="N67" s="14"/>
      <c r="O67" s="14"/>
      <c r="P67" s="9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9:27" x14ac:dyDescent="0.3">
      <c r="I68" s="14"/>
      <c r="J68" s="14"/>
      <c r="K68" s="14"/>
      <c r="L68" s="14"/>
      <c r="M68" s="15"/>
      <c r="N68" s="14"/>
      <c r="O68" s="14"/>
      <c r="P68" s="9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9:27" x14ac:dyDescent="0.3">
      <c r="I69" s="14"/>
      <c r="J69" s="14"/>
      <c r="K69" s="14"/>
      <c r="L69" s="14"/>
      <c r="M69" s="15"/>
      <c r="N69" s="14"/>
      <c r="O69" s="14"/>
      <c r="P69" s="9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9:27" x14ac:dyDescent="0.3">
      <c r="I70" s="14"/>
      <c r="J70" s="14"/>
      <c r="K70" s="14"/>
      <c r="L70" s="14"/>
      <c r="M70" s="15"/>
      <c r="N70" s="14"/>
      <c r="O70" s="14"/>
      <c r="P70" s="9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9:27" x14ac:dyDescent="0.3">
      <c r="I71" s="14"/>
      <c r="J71" s="14"/>
      <c r="K71" s="14"/>
      <c r="L71" s="14"/>
      <c r="M71" s="15"/>
      <c r="N71" s="14"/>
      <c r="O71" s="14"/>
      <c r="P71" s="9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9:27" x14ac:dyDescent="0.3">
      <c r="I72" s="14"/>
      <c r="J72" s="14"/>
      <c r="K72" s="14"/>
      <c r="L72" s="14"/>
      <c r="M72" s="15"/>
      <c r="N72" s="14"/>
      <c r="O72" s="14"/>
      <c r="P72" s="9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9:27" x14ac:dyDescent="0.3">
      <c r="I73" s="14"/>
      <c r="J73" s="14"/>
      <c r="K73" s="14"/>
      <c r="L73" s="14"/>
      <c r="M73" s="15"/>
      <c r="N73" s="14"/>
      <c r="O73" s="14"/>
      <c r="P73" s="9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9:27" x14ac:dyDescent="0.3">
      <c r="I74" s="14"/>
      <c r="J74" s="14"/>
      <c r="K74" s="14"/>
      <c r="L74" s="14"/>
      <c r="M74" s="15"/>
      <c r="N74" s="14"/>
      <c r="O74" s="14"/>
      <c r="P74" s="9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9:27" x14ac:dyDescent="0.3">
      <c r="I75" s="14"/>
      <c r="J75" s="14"/>
      <c r="K75" s="14"/>
      <c r="L75" s="14"/>
      <c r="M75" s="15"/>
      <c r="N75" s="14"/>
      <c r="O75" s="14"/>
      <c r="P75" s="9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9:27" x14ac:dyDescent="0.3">
      <c r="I76" s="14"/>
      <c r="J76" s="14"/>
      <c r="K76" s="14"/>
      <c r="L76" s="14"/>
      <c r="M76" s="15"/>
      <c r="N76" s="14"/>
      <c r="O76" s="14"/>
      <c r="P76" s="9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9:27" x14ac:dyDescent="0.3">
      <c r="I77" s="14"/>
      <c r="J77" s="14"/>
      <c r="K77" s="14"/>
      <c r="L77" s="14"/>
      <c r="M77" s="15"/>
      <c r="N77" s="14"/>
      <c r="O77" s="14"/>
      <c r="P77" s="9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9:27" x14ac:dyDescent="0.3">
      <c r="I78" s="14"/>
      <c r="J78" s="14"/>
      <c r="K78" s="14"/>
      <c r="L78" s="14"/>
      <c r="M78" s="15"/>
      <c r="N78" s="14"/>
      <c r="O78" s="14"/>
      <c r="P78" s="9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9:27" x14ac:dyDescent="0.3">
      <c r="I79" s="14"/>
      <c r="J79" s="14"/>
      <c r="K79" s="14"/>
      <c r="L79" s="14"/>
      <c r="M79" s="15"/>
      <c r="N79" s="14"/>
      <c r="O79" s="14"/>
      <c r="P79" s="9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9:27" x14ac:dyDescent="0.3">
      <c r="I80" s="14"/>
      <c r="J80" s="14"/>
      <c r="K80" s="14"/>
      <c r="L80" s="14"/>
      <c r="M80" s="15"/>
      <c r="N80" s="14"/>
      <c r="O80" s="14"/>
      <c r="P80" s="9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9:27" x14ac:dyDescent="0.3">
      <c r="I81" s="14"/>
      <c r="J81" s="14"/>
      <c r="K81" s="14"/>
      <c r="L81" s="14"/>
      <c r="M81" s="15"/>
      <c r="N81" s="14"/>
      <c r="O81" s="14"/>
      <c r="P81" s="9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9:27" x14ac:dyDescent="0.3">
      <c r="I82" s="14"/>
      <c r="J82" s="14"/>
      <c r="K82" s="14"/>
      <c r="L82" s="14"/>
      <c r="M82" s="15"/>
      <c r="N82" s="14"/>
      <c r="O82" s="14"/>
      <c r="P82" s="9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9:27" x14ac:dyDescent="0.3">
      <c r="I83" s="14"/>
      <c r="J83" s="14"/>
      <c r="K83" s="14"/>
      <c r="L83" s="14"/>
      <c r="M83" s="15"/>
      <c r="N83" s="14"/>
      <c r="O83" s="14"/>
      <c r="P83" s="9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9:27" x14ac:dyDescent="0.3">
      <c r="I84" s="14"/>
      <c r="J84" s="14"/>
      <c r="K84" s="14"/>
      <c r="L84" s="14"/>
      <c r="M84" s="15"/>
      <c r="N84" s="14"/>
      <c r="O84" s="14"/>
      <c r="P84" s="9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9:27" x14ac:dyDescent="0.3">
      <c r="I85" s="14"/>
      <c r="J85" s="14"/>
      <c r="K85" s="14"/>
      <c r="L85" s="14"/>
      <c r="M85" s="15"/>
      <c r="N85" s="14"/>
      <c r="O85" s="14"/>
      <c r="P85" s="9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9:27" x14ac:dyDescent="0.3">
      <c r="I86" s="14"/>
      <c r="J86" s="14"/>
      <c r="K86" s="14"/>
      <c r="L86" s="14"/>
      <c r="M86" s="15"/>
      <c r="N86" s="14"/>
      <c r="O86" s="14"/>
      <c r="P86" s="9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9:27" x14ac:dyDescent="0.3">
      <c r="I87" s="14"/>
      <c r="J87" s="14"/>
      <c r="K87" s="14"/>
      <c r="L87" s="14"/>
      <c r="M87" s="15"/>
      <c r="N87" s="14"/>
      <c r="O87" s="14"/>
      <c r="P87" s="9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9:27" x14ac:dyDescent="0.3">
      <c r="I88" s="14"/>
      <c r="J88" s="14"/>
      <c r="K88" s="14"/>
      <c r="L88" s="14"/>
      <c r="M88" s="15"/>
      <c r="N88" s="14"/>
      <c r="O88" s="14"/>
      <c r="P88" s="9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9:27" x14ac:dyDescent="0.3">
      <c r="I89" s="14"/>
      <c r="J89" s="14"/>
      <c r="K89" s="14"/>
      <c r="L89" s="14"/>
      <c r="M89" s="15"/>
      <c r="N89" s="14"/>
      <c r="O89" s="14"/>
      <c r="P89" s="9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9:27" x14ac:dyDescent="0.3">
      <c r="I90" s="14"/>
      <c r="J90" s="14"/>
      <c r="K90" s="14"/>
      <c r="L90" s="14"/>
      <c r="M90" s="15"/>
      <c r="N90" s="14"/>
      <c r="O90" s="14"/>
      <c r="P90" s="9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9:27" x14ac:dyDescent="0.3">
      <c r="I91" s="14"/>
      <c r="J91" s="14"/>
      <c r="K91" s="14"/>
      <c r="L91" s="14"/>
      <c r="M91" s="15"/>
      <c r="N91" s="14"/>
      <c r="O91" s="14"/>
      <c r="P91" s="9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9:27" x14ac:dyDescent="0.3">
      <c r="I92" s="14"/>
      <c r="J92" s="14"/>
      <c r="K92" s="14"/>
      <c r="L92" s="14"/>
      <c r="M92" s="15"/>
      <c r="N92" s="14"/>
      <c r="O92" s="14"/>
      <c r="P92" s="9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9:27" x14ac:dyDescent="0.3">
      <c r="I93" s="14"/>
      <c r="J93" s="14"/>
      <c r="K93" s="14"/>
      <c r="L93" s="14"/>
      <c r="M93" s="15"/>
      <c r="N93" s="14"/>
      <c r="O93" s="14"/>
      <c r="P93" s="9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9:27" x14ac:dyDescent="0.3">
      <c r="I94" s="14"/>
      <c r="J94" s="14"/>
      <c r="K94" s="14"/>
      <c r="L94" s="14"/>
      <c r="M94" s="15"/>
      <c r="N94" s="14"/>
      <c r="O94" s="14"/>
      <c r="P94" s="9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9:27" x14ac:dyDescent="0.3">
      <c r="I95" s="14"/>
      <c r="J95" s="14"/>
      <c r="K95" s="14"/>
      <c r="L95" s="14"/>
      <c r="M95" s="15"/>
      <c r="N95" s="14"/>
      <c r="O95" s="14"/>
      <c r="P95" s="9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9:27" x14ac:dyDescent="0.3">
      <c r="I96" s="14"/>
      <c r="J96" s="14"/>
      <c r="K96" s="14"/>
      <c r="L96" s="14"/>
      <c r="M96" s="15"/>
      <c r="N96" s="14"/>
      <c r="O96" s="14"/>
      <c r="P96" s="9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9:27" x14ac:dyDescent="0.3">
      <c r="I97" s="14"/>
      <c r="J97" s="14"/>
      <c r="K97" s="14"/>
      <c r="L97" s="14"/>
      <c r="M97" s="15"/>
      <c r="N97" s="14"/>
      <c r="O97" s="14"/>
      <c r="P97" s="9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9:27" x14ac:dyDescent="0.3">
      <c r="I98" s="14"/>
      <c r="J98" s="14"/>
      <c r="K98" s="14"/>
      <c r="L98" s="14"/>
      <c r="M98" s="15"/>
      <c r="N98" s="14"/>
      <c r="O98" s="14"/>
      <c r="P98" s="9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9:27" x14ac:dyDescent="0.3">
      <c r="I99" s="14"/>
      <c r="J99" s="14"/>
      <c r="K99" s="14"/>
      <c r="L99" s="14"/>
      <c r="M99" s="15"/>
      <c r="N99" s="14"/>
      <c r="O99" s="14"/>
      <c r="P99" s="9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9:27" x14ac:dyDescent="0.3">
      <c r="I100" s="14"/>
      <c r="J100" s="14"/>
      <c r="K100" s="14"/>
      <c r="L100" s="14"/>
      <c r="M100" s="15"/>
      <c r="N100" s="14"/>
      <c r="O100" s="14"/>
      <c r="P100" s="9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9:27" x14ac:dyDescent="0.3">
      <c r="I101" s="14"/>
      <c r="J101" s="14"/>
      <c r="K101" s="14"/>
      <c r="L101" s="14"/>
      <c r="M101" s="15"/>
      <c r="N101" s="14"/>
      <c r="O101" s="14"/>
      <c r="P101" s="9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9:27" x14ac:dyDescent="0.3">
      <c r="I102" s="14"/>
      <c r="J102" s="14"/>
      <c r="K102" s="14"/>
      <c r="L102" s="14"/>
      <c r="M102" s="15"/>
      <c r="N102" s="14"/>
      <c r="O102" s="14"/>
      <c r="P102" s="9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9:27" x14ac:dyDescent="0.3">
      <c r="I103" s="14"/>
      <c r="J103" s="14"/>
      <c r="K103" s="14"/>
      <c r="L103" s="14"/>
      <c r="M103" s="15"/>
      <c r="N103" s="14"/>
      <c r="O103" s="14"/>
      <c r="P103" s="9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9:27" x14ac:dyDescent="0.3">
      <c r="I104" s="14"/>
      <c r="J104" s="14"/>
      <c r="K104" s="14"/>
      <c r="L104" s="14"/>
      <c r="M104" s="15"/>
      <c r="N104" s="14"/>
      <c r="O104" s="14"/>
      <c r="P104" s="9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</sheetData>
  <mergeCells count="2">
    <mergeCell ref="B2:G3"/>
    <mergeCell ref="K2:P3"/>
  </mergeCells>
  <phoneticPr fontId="2" type="noConversion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영어</vt:lpstr>
      <vt:lpstr>한국사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cp:lastPrinted>2019-11-19T10:06:17Z</cp:lastPrinted>
  <dcterms:created xsi:type="dcterms:W3CDTF">2019-11-19T08:50:56Z</dcterms:created>
  <dcterms:modified xsi:type="dcterms:W3CDTF">2019-12-09T09:54:11Z</dcterms:modified>
</cp:coreProperties>
</file>