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codeName="ThisWorkbook"/>
  <mc:AlternateContent xmlns:mc="http://schemas.openxmlformats.org/markup-compatibility/2006">
    <mc:Choice Requires="x15">
      <x15ac:absPath xmlns:x15ac="http://schemas.microsoft.com/office/spreadsheetml/2010/11/ac" url="\\tsclient\N\iCMS\Template\20141219_iOSRefresh\03_Templates\ko-KR\Excel\"/>
    </mc:Choice>
  </mc:AlternateContent>
  <xr:revisionPtr revIDLastSave="0" documentId="8_{3CB49146-8838-9541-BDEA-E2C66848CDD8}" xr6:coauthVersionLast="43" xr6:coauthVersionMax="43" xr10:uidLastSave="{00000000-0000-0000-0000-000000000000}"/>
  <bookViews>
    <workbookView xWindow="0" yWindow="0" windowWidth="28800" windowHeight="11835" xr2:uid="{00000000-000D-0000-FFFF-FFFF00000000}"/>
  </bookViews>
  <sheets>
    <sheet name="학기" sheetId="1" r:id="rId1"/>
    <sheet name="학점" sheetId="2" r:id="rId2"/>
    <sheet name="예산" sheetId="3" r:id="rId3"/>
    <sheet name="도서" sheetId="4" r:id="rId4"/>
  </sheets>
  <definedNames>
    <definedName name="_xlnm.Print_Titles" localSheetId="3">도서!$9:$9</definedName>
    <definedName name="_xlnm.Print_Titles" localSheetId="2">예산!$16:$17</definedName>
    <definedName name="_xlnm.Print_Titles" localSheetId="0">학기!$9:$9</definedName>
    <definedName name="_xlnm.Print_Titles" localSheetId="1">학점!$19:$19</definedName>
    <definedName name="Requirement">학점!$B$12:$B$15</definedName>
    <definedName name="StartTime">학기!$D$7</definedName>
    <definedName name="TimeInterval">학기!$G$7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5" i="2" l="1"/>
  <c r="D15" i="2"/>
  <c r="E14" i="2"/>
  <c r="D14" i="2"/>
  <c r="E13" i="2"/>
  <c r="D13" i="2"/>
  <c r="E12" i="2"/>
  <c r="D12" i="2"/>
  <c r="E9" i="2"/>
  <c r="D9" i="2"/>
  <c r="C9" i="2"/>
  <c r="F5" i="4"/>
  <c r="I5" i="3"/>
  <c r="G5" i="2"/>
  <c r="A33" i="1"/>
  <c r="A32" i="1"/>
  <c r="A31" i="1"/>
  <c r="A30" i="1"/>
  <c r="A29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10" i="1"/>
  <c r="J18" i="3"/>
  <c r="J19" i="3"/>
  <c r="J20" i="3"/>
  <c r="J21" i="3"/>
  <c r="J22" i="3"/>
  <c r="J23" i="3"/>
  <c r="C16" i="3"/>
  <c r="B13" i="3"/>
  <c r="F16" i="3"/>
  <c r="I16" i="3"/>
  <c r="C12" i="2"/>
  <c r="C13" i="2"/>
  <c r="C14" i="2"/>
  <c r="C15" i="2"/>
  <c r="E16" i="2"/>
  <c r="B9" i="2"/>
  <c r="C16" i="2"/>
  <c r="D16" i="2"/>
  <c r="J16" i="3"/>
  <c r="E13" i="3"/>
  <c r="H13" i="3"/>
  <c r="B9" i="3"/>
  <c r="B10" i="3"/>
</calcChain>
</file>

<file path=xl/sharedStrings.xml><?xml version="1.0" encoding="utf-8"?>
<sst xmlns="http://schemas.openxmlformats.org/spreadsheetml/2006/main" count="124" uniqueCount="93">
  <si>
    <t>시작 시간</t>
  </si>
  <si>
    <t>시간 간격</t>
  </si>
  <si>
    <t>(분)</t>
  </si>
  <si>
    <t>수업 시간표</t>
  </si>
  <si>
    <t>시간</t>
  </si>
  <si>
    <t>월</t>
  </si>
  <si>
    <t>화</t>
  </si>
  <si>
    <t>수</t>
  </si>
  <si>
    <t>목</t>
  </si>
  <si>
    <t>금</t>
  </si>
  <si>
    <t>토</t>
  </si>
  <si>
    <t>일</t>
  </si>
  <si>
    <t>아침 식사</t>
  </si>
  <si>
    <t>대학</t>
  </si>
  <si>
    <t>전체 진행 상황</t>
  </si>
  <si>
    <t>전공</t>
  </si>
  <si>
    <t>부전공</t>
  </si>
  <si>
    <t>선택 과목</t>
  </si>
  <si>
    <t>일반 과목</t>
  </si>
  <si>
    <t>강의 이름</t>
  </si>
  <si>
    <t>강의 번호</t>
  </si>
  <si>
    <t>학점</t>
  </si>
  <si>
    <t>완료</t>
  </si>
  <si>
    <t>점수</t>
  </si>
  <si>
    <t>합계</t>
  </si>
  <si>
    <t>획득</t>
  </si>
  <si>
    <t>필요</t>
  </si>
  <si>
    <t>예</t>
  </si>
  <si>
    <t>내 예산</t>
  </si>
  <si>
    <t>대학 강의</t>
  </si>
  <si>
    <t>수입 지출 비율</t>
  </si>
  <si>
    <t>총 월 수입</t>
  </si>
  <si>
    <t>총 월 지출</t>
  </si>
  <si>
    <t>잔액</t>
  </si>
  <si>
    <t>월 수입</t>
  </si>
  <si>
    <t>월 지출</t>
  </si>
  <si>
    <t>항목</t>
  </si>
  <si>
    <t>금액</t>
  </si>
  <si>
    <t>월별</t>
  </si>
  <si>
    <t>고정 수입</t>
  </si>
  <si>
    <t>학자금 지원</t>
  </si>
  <si>
    <t>대출</t>
  </si>
  <si>
    <t>기타 수입</t>
  </si>
  <si>
    <t>임대료</t>
  </si>
  <si>
    <t>공과금</t>
  </si>
  <si>
    <t>휴대 전화</t>
  </si>
  <si>
    <t>식료품</t>
  </si>
  <si>
    <t>차량 유지비</t>
  </si>
  <si>
    <t>학자금 대출</t>
  </si>
  <si>
    <t>신용 카드</t>
  </si>
  <si>
    <t>보험료</t>
  </si>
  <si>
    <t>여가비</t>
  </si>
  <si>
    <t>기타</t>
  </si>
  <si>
    <t>등록금</t>
  </si>
  <si>
    <t>재료비</t>
  </si>
  <si>
    <t>도서</t>
  </si>
  <si>
    <t>예금</t>
  </si>
  <si>
    <t>교통비</t>
  </si>
  <si>
    <t>기타 비용</t>
  </si>
  <si>
    <t>도서 목록</t>
  </si>
  <si>
    <t>제목</t>
  </si>
  <si>
    <t>저자</t>
  </si>
  <si>
    <t>강의</t>
  </si>
  <si>
    <t>구입처</t>
  </si>
  <si>
    <t>ISBN</t>
  </si>
  <si>
    <t>메모</t>
  </si>
  <si>
    <t>도서 기록표</t>
  </si>
  <si>
    <t>학점 계획표</t>
  </si>
  <si>
    <t>예산 기록표</t>
  </si>
  <si>
    <t>요구 사항</t>
  </si>
  <si>
    <t xml:space="preserve"> </t>
  </si>
  <si>
    <t>[책 제목]</t>
  </si>
  <si>
    <t>[저자]</t>
  </si>
  <si>
    <t>[강의]</t>
  </si>
  <si>
    <t>[위치]</t>
  </si>
  <si>
    <t>[번호]</t>
  </si>
  <si>
    <t>[강의 1]</t>
  </si>
  <si>
    <t>[강의 2]</t>
  </si>
  <si>
    <t>[강의 3]</t>
  </si>
  <si>
    <t>아니요</t>
  </si>
  <si>
    <t>연도</t>
  </si>
  <si>
    <t>학기</t>
  </si>
  <si>
    <t>학기 비용</t>
  </si>
  <si>
    <t>학기(월)</t>
  </si>
  <si>
    <t>학위 이름</t>
  </si>
  <si>
    <t>총 학점</t>
  </si>
  <si>
    <t>참고: 다음 학점 요약은 아래 대학 강의 표의 항목에 의해 자동으로 채워집니다.</t>
  </si>
  <si>
    <t>1학기</t>
  </si>
  <si>
    <t>시간표</t>
  </si>
  <si>
    <t xml:space="preserve">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</si>
</sst>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76" formatCode="\₩#,##0_);[Red]\(&quot;₩&quot;#,##0\)"/>
    <numFmt numFmtId="177" formatCode="[$-412]AM/PM\ h:mm;@"/>
    <numFmt numFmtId="178" formatCode="0.0"/>
    <numFmt numFmtId="179" formatCode="\₩#,##0"/>
  </numFmts>
  <fonts count="16" x14ac:knownFonts="1">
    <font>
      <sz val="9"/>
      <color theme="0" tint="-0.34998626667073579"/>
      <name val="Arial"/>
      <family val="2"/>
      <scheme val="minor"/>
    </font>
    <font>
      <sz val="12"/>
      <color theme="4" tint="-0.499984740745262"/>
      <name val="Arial"/>
      <family val="2"/>
      <scheme val="major"/>
    </font>
    <font>
      <sz val="11"/>
      <color theme="0" tint="-4.9989318521683403E-2"/>
      <name val="Arial"/>
      <family val="2"/>
      <scheme val="minor"/>
    </font>
    <font>
      <sz val="23"/>
      <color theme="0" tint="-4.9989318521683403E-2"/>
      <name val="Arial"/>
      <family val="2"/>
      <scheme val="major"/>
    </font>
    <font>
      <sz val="10"/>
      <color theme="0" tint="-0.34998626667073579"/>
      <name val="Arial"/>
      <family val="2"/>
      <scheme val="minor"/>
    </font>
    <font>
      <sz val="12"/>
      <color theme="4" tint="-0.499984740745262"/>
      <name val="Arial"/>
      <family val="2"/>
      <scheme val="minor"/>
    </font>
    <font>
      <sz val="12"/>
      <color theme="0" tint="-4.9989318521683403E-2"/>
      <name val="Arial"/>
      <family val="2"/>
      <scheme val="minor"/>
    </font>
    <font>
      <sz val="9"/>
      <color theme="0" tint="-4.9989318521683403E-2"/>
      <name val="Arial"/>
      <family val="2"/>
      <scheme val="minor"/>
    </font>
    <font>
      <sz val="12"/>
      <color theme="4"/>
      <name val="Arial"/>
      <family val="2"/>
      <scheme val="minor"/>
    </font>
    <font>
      <sz val="23"/>
      <color theme="0" tint="-4.9989318521683403E-2"/>
      <name val="Arial"/>
      <family val="2"/>
      <scheme val="minor"/>
    </font>
    <font>
      <sz val="9"/>
      <color theme="0" tint="-0.34998626667073579"/>
      <name val="Arial"/>
      <family val="2"/>
      <scheme val="minor"/>
    </font>
    <font>
      <sz val="10"/>
      <color theme="0" tint="-4.9989318521683403E-2"/>
      <name val="Arial"/>
      <family val="2"/>
      <scheme val="minor"/>
    </font>
    <font>
      <sz val="28"/>
      <color theme="0"/>
      <name val="Arial"/>
      <family val="2"/>
      <scheme val="major"/>
    </font>
    <font>
      <sz val="10"/>
      <color theme="4"/>
      <name val="Arial"/>
      <family val="2"/>
      <scheme val="major"/>
    </font>
    <font>
      <sz val="34"/>
      <color theme="0" tint="-4.9989318521683403E-2"/>
      <name val="Arial"/>
      <family val="2"/>
      <scheme val="minor"/>
    </font>
    <font>
      <sz val="8"/>
      <name val="Arial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 tint="0.14996795556505021"/>
        <bgColor indexed="64"/>
      </patternFill>
    </fill>
    <fill>
      <patternFill patternType="solid">
        <fgColor theme="1" tint="0.14999847407452621"/>
        <bgColor theme="1" tint="0.24994659260841701"/>
      </patternFill>
    </fill>
    <fill>
      <patternFill patternType="solid">
        <fgColor theme="1" tint="0.14999847407452621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 style="medium">
        <color theme="1" tint="0.14996795556505021"/>
      </left>
      <right style="medium">
        <color theme="1" tint="0.14996795556505021"/>
      </right>
      <top style="medium">
        <color theme="1" tint="0.14996795556505021"/>
      </top>
      <bottom style="medium">
        <color theme="1" tint="0.14996795556505021"/>
      </bottom>
      <diagonal/>
    </border>
    <border>
      <left style="thick">
        <color theme="1" tint="0.14996795556505021"/>
      </left>
      <right/>
      <top style="thick">
        <color theme="1" tint="0.14996795556505021"/>
      </top>
      <bottom style="thick">
        <color theme="1" tint="0.14996795556505021"/>
      </bottom>
      <diagonal/>
    </border>
    <border>
      <left/>
      <right style="thick">
        <color theme="1" tint="0.14996795556505021"/>
      </right>
      <top style="thick">
        <color theme="1" tint="0.14996795556505021"/>
      </top>
      <bottom style="thick">
        <color theme="1" tint="0.14996795556505021"/>
      </bottom>
      <diagonal/>
    </border>
  </borders>
  <cellStyleXfs count="6">
    <xf numFmtId="0" fontId="0" fillId="5" borderId="0">
      <alignment horizontal="left" vertical="center"/>
    </xf>
    <xf numFmtId="0" fontId="12" fillId="2" borderId="0" applyNumberFormat="0" applyBorder="0" applyAlignment="0" applyProtection="0"/>
    <xf numFmtId="0" fontId="1" fillId="2" borderId="0" applyNumberFormat="0" applyBorder="0" applyAlignment="0" applyProtection="0"/>
    <xf numFmtId="0" fontId="13" fillId="0" borderId="0" applyNumberForma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Protection="0">
      <alignment vertical="center"/>
    </xf>
  </cellStyleXfs>
  <cellXfs count="72">
    <xf numFmtId="0" fontId="0" fillId="5" borderId="0" xfId="0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>
      <alignment horizontal="left" vertical="center"/>
    </xf>
    <xf numFmtId="0" fontId="5" fillId="2" borderId="0" xfId="2" applyFont="1" applyAlignment="1">
      <alignment horizontal="left"/>
    </xf>
    <xf numFmtId="0" fontId="4" fillId="5" borderId="0" xfId="0" applyFont="1">
      <alignment horizontal="left" vertical="center"/>
    </xf>
    <xf numFmtId="0" fontId="6" fillId="5" borderId="0" xfId="0" applyFont="1">
      <alignment horizontal="left" vertical="center"/>
    </xf>
    <xf numFmtId="0" fontId="6" fillId="5" borderId="0" xfId="0" applyFont="1" applyAlignment="1">
      <alignment wrapText="1"/>
    </xf>
    <xf numFmtId="0" fontId="7" fillId="5" borderId="0" xfId="0" applyFont="1" applyAlignment="1">
      <alignment horizontal="left"/>
    </xf>
    <xf numFmtId="0" fontId="8" fillId="7" borderId="0" xfId="3" applyFont="1" applyFill="1" applyAlignment="1">
      <alignment horizontal="left" vertical="center"/>
    </xf>
    <xf numFmtId="2" fontId="4" fillId="3" borderId="4" xfId="0" applyNumberFormat="1" applyFont="1" applyFill="1" applyBorder="1">
      <alignment horizontal="left" vertical="center"/>
    </xf>
    <xf numFmtId="0" fontId="4" fillId="6" borderId="0" xfId="0" applyFont="1" applyFill="1" applyBorder="1" applyAlignment="1">
      <alignment horizontal="left" vertical="center"/>
    </xf>
    <xf numFmtId="0" fontId="4" fillId="6" borderId="0" xfId="0" applyFont="1" applyFill="1" applyBorder="1" applyAlignment="1">
      <alignment horizontal="center" vertical="center"/>
    </xf>
    <xf numFmtId="0" fontId="4" fillId="6" borderId="0" xfId="4" applyNumberFormat="1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left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2" xfId="4" applyNumberFormat="1" applyFont="1" applyFill="1" applyBorder="1" applyAlignment="1">
      <alignment horizontal="center" vertical="center"/>
    </xf>
    <xf numFmtId="0" fontId="4" fillId="7" borderId="0" xfId="0" applyFont="1" applyFill="1">
      <alignment horizontal="left" vertical="center"/>
    </xf>
    <xf numFmtId="0" fontId="4" fillId="5" borderId="0" xfId="0" applyFont="1" applyFill="1" applyBorder="1" applyAlignment="1">
      <alignment vertical="center"/>
    </xf>
    <xf numFmtId="0" fontId="4" fillId="5" borderId="0" xfId="0" applyFont="1" applyFill="1" applyBorder="1" applyAlignment="1">
      <alignment horizontal="left" vertical="center"/>
    </xf>
    <xf numFmtId="1" fontId="4" fillId="5" borderId="0" xfId="0" applyNumberFormat="1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178" fontId="4" fillId="5" borderId="0" xfId="0" applyNumberFormat="1" applyFont="1" applyFill="1" applyBorder="1" applyAlignment="1">
      <alignment horizontal="center" vertical="center"/>
    </xf>
    <xf numFmtId="0" fontId="4" fillId="5" borderId="0" xfId="0" applyFont="1" applyAlignment="1">
      <alignment horizontal="left" vertical="center"/>
    </xf>
    <xf numFmtId="1" fontId="4" fillId="5" borderId="0" xfId="0" applyNumberFormat="1" applyFont="1" applyAlignment="1">
      <alignment horizontal="center" vertical="center"/>
    </xf>
    <xf numFmtId="0" fontId="4" fillId="5" borderId="0" xfId="0" applyFont="1" applyAlignment="1">
      <alignment horizontal="center" vertical="center"/>
    </xf>
    <xf numFmtId="178" fontId="4" fillId="5" borderId="0" xfId="0" applyNumberFormat="1" applyFont="1" applyAlignment="1">
      <alignment horizontal="center" vertical="center"/>
    </xf>
    <xf numFmtId="0" fontId="4" fillId="5" borderId="0" xfId="0" applyFont="1" applyAlignment="1">
      <alignment horizontal="left"/>
    </xf>
    <xf numFmtId="0" fontId="4" fillId="5" borderId="0" xfId="0" applyFont="1" applyAlignment="1">
      <alignment horizontal="right" vertical="center"/>
    </xf>
    <xf numFmtId="0" fontId="4" fillId="5" borderId="0" xfId="0" applyFont="1" applyAlignment="1">
      <alignment horizontal="left" vertical="center" wrapText="1"/>
    </xf>
    <xf numFmtId="18" fontId="9" fillId="7" borderId="0" xfId="5" applyNumberFormat="1" applyFont="1" applyFill="1" applyAlignment="1"/>
    <xf numFmtId="9" fontId="9" fillId="7" borderId="0" xfId="5" applyNumberFormat="1" applyFont="1" applyFill="1" applyAlignment="1">
      <alignment horizontal="left" vertical="top"/>
    </xf>
    <xf numFmtId="176" fontId="9" fillId="7" borderId="0" xfId="5" applyNumberFormat="1" applyFont="1" applyFill="1" applyAlignment="1">
      <alignment horizontal="left" vertical="top"/>
    </xf>
    <xf numFmtId="0" fontId="9" fillId="5" borderId="0" xfId="5" applyFont="1" applyFill="1" applyAlignment="1">
      <alignment horizontal="left" vertical="center"/>
    </xf>
    <xf numFmtId="0" fontId="10" fillId="2" borderId="0" xfId="0" applyFont="1" applyFill="1">
      <alignment horizontal="left" vertical="center"/>
    </xf>
    <xf numFmtId="0" fontId="10" fillId="2" borderId="0" xfId="0" applyFont="1" applyFill="1" applyAlignment="1">
      <alignment horizontal="right" vertical="center"/>
    </xf>
    <xf numFmtId="0" fontId="10" fillId="5" borderId="0" xfId="0" applyFont="1">
      <alignment horizontal="left" vertical="center"/>
    </xf>
    <xf numFmtId="0" fontId="10" fillId="3" borderId="0" xfId="0" applyFont="1" applyFill="1" applyAlignment="1">
      <alignment horizontal="right" vertical="center"/>
    </xf>
    <xf numFmtId="0" fontId="11" fillId="5" borderId="0" xfId="0" applyFont="1" applyAlignment="1">
      <alignment horizontal="left"/>
    </xf>
    <xf numFmtId="0" fontId="10" fillId="5" borderId="0" xfId="0" applyFont="1" applyAlignment="1">
      <alignment wrapText="1"/>
    </xf>
    <xf numFmtId="0" fontId="9" fillId="5" borderId="0" xfId="0" applyFont="1" applyAlignment="1">
      <alignment horizontal="right" wrapText="1"/>
    </xf>
    <xf numFmtId="0" fontId="6" fillId="3" borderId="0" xfId="3" applyFont="1" applyFill="1" applyAlignment="1">
      <alignment horizontal="right" vertical="center"/>
    </xf>
    <xf numFmtId="0" fontId="8" fillId="5" borderId="0" xfId="3" applyFont="1" applyFill="1" applyAlignment="1">
      <alignment horizontal="left" vertical="center"/>
    </xf>
    <xf numFmtId="0" fontId="10" fillId="5" borderId="3" xfId="0" applyFont="1" applyBorder="1" applyAlignment="1">
      <alignment vertical="center" wrapText="1"/>
    </xf>
    <xf numFmtId="0" fontId="10" fillId="5" borderId="1" xfId="0" applyFont="1" applyBorder="1" applyAlignment="1">
      <alignment vertical="center" wrapText="1"/>
    </xf>
    <xf numFmtId="0" fontId="12" fillId="2" borderId="0" xfId="1" applyAlignment="1">
      <alignment horizontal="left"/>
    </xf>
    <xf numFmtId="0" fontId="12" fillId="2" borderId="0" xfId="1" applyAlignment="1">
      <alignment horizontal="left" vertical="center"/>
    </xf>
    <xf numFmtId="0" fontId="13" fillId="7" borderId="0" xfId="3" applyFill="1" applyAlignment="1"/>
    <xf numFmtId="2" fontId="0" fillId="5" borderId="0" xfId="0" applyNumberFormat="1" applyFont="1">
      <alignment horizontal="left" vertical="center"/>
    </xf>
    <xf numFmtId="0" fontId="13" fillId="7" borderId="0" xfId="3" applyFill="1" applyAlignment="1">
      <alignment horizontal="left"/>
    </xf>
    <xf numFmtId="0" fontId="13" fillId="5" borderId="0" xfId="3" applyFill="1" applyAlignment="1">
      <alignment horizontal="left" vertical="center"/>
    </xf>
    <xf numFmtId="0" fontId="13" fillId="7" borderId="0" xfId="3" applyFill="1" applyAlignment="1">
      <alignment horizontal="left" vertical="center"/>
    </xf>
    <xf numFmtId="0" fontId="13" fillId="5" borderId="0" xfId="3" applyFill="1" applyAlignment="1">
      <alignment horizontal="left"/>
    </xf>
    <xf numFmtId="0" fontId="1" fillId="2" borderId="0" xfId="2" applyAlignment="1">
      <alignment horizontal="left"/>
    </xf>
    <xf numFmtId="18" fontId="3" fillId="7" borderId="0" xfId="5" applyNumberFormat="1" applyFill="1">
      <alignment vertical="center"/>
    </xf>
    <xf numFmtId="0" fontId="3" fillId="7" borderId="0" xfId="5" applyFill="1">
      <alignment vertical="center"/>
    </xf>
    <xf numFmtId="0" fontId="3" fillId="5" borderId="0" xfId="5" applyFill="1">
      <alignment vertical="center"/>
    </xf>
    <xf numFmtId="179" fontId="4" fillId="5" borderId="0" xfId="0" applyNumberFormat="1" applyFont="1" applyAlignment="1">
      <alignment horizontal="right" vertical="center"/>
    </xf>
    <xf numFmtId="179" fontId="4" fillId="5" borderId="0" xfId="0" applyNumberFormat="1" applyFont="1">
      <alignment horizontal="left" vertical="center"/>
    </xf>
    <xf numFmtId="179" fontId="4" fillId="5" borderId="0" xfId="0" applyNumberFormat="1" applyFont="1" applyAlignment="1">
      <alignment vertical="center"/>
    </xf>
    <xf numFmtId="179" fontId="13" fillId="7" borderId="0" xfId="3" applyNumberFormat="1" applyFill="1" applyAlignment="1">
      <alignment vertical="center"/>
    </xf>
    <xf numFmtId="0" fontId="0" fillId="2" borderId="0" xfId="0" applyFont="1" applyFill="1">
      <alignment horizontal="left" vertical="center"/>
    </xf>
    <xf numFmtId="0" fontId="0" fillId="5" borderId="1" xfId="0" applyFont="1" applyBorder="1" applyAlignment="1">
      <alignment vertical="center" wrapText="1"/>
    </xf>
    <xf numFmtId="0" fontId="0" fillId="5" borderId="0" xfId="0" applyFont="1" applyAlignment="1">
      <alignment horizontal="left"/>
    </xf>
    <xf numFmtId="0" fontId="13" fillId="6" borderId="0" xfId="3" applyFill="1" applyBorder="1" applyAlignment="1">
      <alignment horizontal="left"/>
    </xf>
    <xf numFmtId="0" fontId="13" fillId="6" borderId="0" xfId="3" applyFill="1" applyBorder="1" applyAlignment="1">
      <alignment horizontal="center" wrapText="1"/>
    </xf>
    <xf numFmtId="0" fontId="13" fillId="6" borderId="0" xfId="3" applyFill="1" applyBorder="1" applyAlignment="1">
      <alignment horizontal="center"/>
    </xf>
    <xf numFmtId="177" fontId="8" fillId="3" borderId="0" xfId="3" applyNumberFormat="1" applyFont="1" applyFill="1" applyAlignment="1">
      <alignment horizontal="right" vertical="center"/>
    </xf>
    <xf numFmtId="177" fontId="9" fillId="5" borderId="0" xfId="0" applyNumberFormat="1" applyFont="1" applyAlignment="1">
      <alignment horizontal="left" wrapText="1"/>
    </xf>
    <xf numFmtId="0" fontId="14" fillId="5" borderId="0" xfId="0" applyFont="1" applyAlignment="1">
      <alignment horizontal="right" wrapText="1"/>
    </xf>
    <xf numFmtId="0" fontId="11" fillId="5" borderId="0" xfId="0" applyFont="1" applyAlignment="1">
      <alignment horizontal="left" wrapText="1"/>
    </xf>
    <xf numFmtId="9" fontId="4" fillId="4" borderId="5" xfId="0" applyNumberFormat="1" applyFont="1" applyFill="1" applyBorder="1" applyAlignment="1">
      <alignment vertical="center"/>
    </xf>
    <xf numFmtId="9" fontId="4" fillId="4" borderId="6" xfId="0" applyNumberFormat="1" applyFont="1" applyFill="1" applyBorder="1" applyAlignment="1">
      <alignment vertical="center"/>
    </xf>
  </cellXfs>
  <cellStyles count="6">
    <cellStyle name="백분율" xfId="4" builtinId="5"/>
    <cellStyle name="제목" xfId="1" builtinId="15" customBuiltin="1"/>
    <cellStyle name="제목 1" xfId="2" builtinId="16" customBuiltin="1"/>
    <cellStyle name="제목 2" xfId="3" builtinId="17" customBuiltin="1"/>
    <cellStyle name="제목 3" xfId="5" builtinId="18" customBuiltin="1"/>
    <cellStyle name="표준" xfId="0" builtinId="0" customBuiltin="1"/>
  </cellStyles>
  <dxfs count="39">
    <dxf>
      <font>
        <name val="맑은 고딕"/>
        <scheme val="minor"/>
      </font>
      <alignment horizontal="left" vertical="center" textRotation="0" wrapText="1" indent="0" justifyLastLine="0" shrinkToFit="0" readingOrder="0"/>
    </dxf>
    <dxf>
      <font>
        <name val="맑은 고딕"/>
        <scheme val="minor"/>
      </font>
    </dxf>
    <dxf>
      <font>
        <name val="맑은 고딕"/>
        <scheme val="minor"/>
      </font>
      <alignment horizontal="left" vertical="center" textRotation="0" wrapText="1" indent="0" justifyLastLine="0" shrinkToFit="0" readingOrder="0"/>
    </dxf>
    <dxf>
      <font>
        <name val="맑은 고딕"/>
        <scheme val="minor"/>
      </font>
      <alignment horizontal="left" vertical="center" textRotation="0" wrapText="1" indent="0" justifyLastLine="0" shrinkToFit="0" readingOrder="0"/>
    </dxf>
    <dxf>
      <font>
        <name val="맑은 고딕"/>
        <scheme val="minor"/>
      </font>
      <alignment horizontal="left" vertical="center" textRotation="0" wrapText="1" indent="0" justifyLastLine="0" shrinkToFit="0" readingOrder="0"/>
    </dxf>
    <dxf>
      <font>
        <name val="맑은 고딕"/>
        <scheme val="minor"/>
      </font>
      <alignment horizontal="left" vertical="center" textRotation="0" wrapText="1" indent="0" justifyLastLine="0" shrinkToFit="0" readingOrder="0"/>
    </dxf>
    <dxf>
      <font>
        <name val="맑은 고딕"/>
        <scheme val="minor"/>
      </font>
    </dxf>
    <dxf>
      <fill>
        <patternFill patternType="solid">
          <fgColor indexed="64"/>
          <bgColor theme="1" tint="0.14996795556505021"/>
        </patternFill>
      </fill>
      <alignment horizontal="left" vertical="bottom" textRotation="0" wrapText="0" indent="0" justifyLastLine="0" shrinkToFit="0" readingOrder="0"/>
    </dxf>
    <dxf>
      <font>
        <name val="맑은 고딕"/>
        <scheme val="minor"/>
      </font>
      <numFmt numFmtId="179" formatCode="\₩#,##0"/>
      <alignment horizontal="general" vertical="center" textRotation="0" wrapText="0" indent="0" justifyLastLine="0" shrinkToFit="0" readingOrder="0"/>
    </dxf>
    <dxf>
      <font>
        <name val="맑은 고딕"/>
        <scheme val="minor"/>
      </font>
      <numFmt numFmtId="179" formatCode="\₩#,##0"/>
      <alignment horizontal="general" vertical="center" textRotation="0" wrapText="0" indent="0" justifyLastLine="0" shrinkToFit="0" readingOrder="0"/>
    </dxf>
    <dxf>
      <font>
        <name val="맑은 고딕"/>
        <scheme val="minor"/>
      </font>
    </dxf>
    <dxf>
      <font>
        <name val="맑은 고딕"/>
        <scheme val="minor"/>
      </font>
    </dxf>
    <dxf>
      <font>
        <name val="맑은 고딕"/>
        <scheme val="minor"/>
      </font>
      <numFmt numFmtId="179" formatCode="\₩#,##0"/>
      <alignment horizontal="general" vertical="center" textRotation="0" wrapText="0" indent="0" justifyLastLine="0" shrinkToFit="0" readingOrder="0"/>
    </dxf>
    <dxf>
      <font>
        <name val="맑은 고딕"/>
        <scheme val="minor"/>
      </font>
    </dxf>
    <dxf>
      <font>
        <name val="맑은 고딕"/>
        <scheme val="minor"/>
      </font>
    </dxf>
    <dxf>
      <numFmt numFmtId="180" formatCode="\₩#,##0.00"/>
    </dxf>
    <dxf>
      <font>
        <name val="맑은 고딕"/>
        <scheme val="minor"/>
      </font>
      <numFmt numFmtId="179" formatCode="\₩#,##0"/>
      <alignment horizontal="right" vertical="center" textRotation="0" wrapText="0" indent="0" justifyLastLine="0" shrinkToFit="0" readingOrder="0"/>
    </dxf>
    <dxf>
      <font>
        <name val="맑은 고딕"/>
        <scheme val="minor"/>
      </font>
    </dxf>
    <dxf>
      <font>
        <name val="맑은 고딕"/>
        <scheme val="minor"/>
      </font>
    </dxf>
    <dxf>
      <font>
        <name val="맑은 고딕"/>
        <scheme val="minor"/>
      </font>
    </dxf>
    <dxf>
      <font>
        <name val="맑은 고딕"/>
        <scheme val="minor"/>
      </font>
    </dxf>
    <dxf>
      <font>
        <name val="맑은 고딕"/>
        <scheme val="minor"/>
      </font>
    </dxf>
    <dxf>
      <font>
        <sz val="10"/>
        <name val="맑은 고딕"/>
        <scheme val="minor"/>
      </font>
      <fill>
        <patternFill patternType="solid">
          <fgColor indexed="64"/>
          <bgColor theme="1" tint="0.14996795556505021"/>
        </patternFill>
      </fill>
      <alignment horizontal="center" vertical="center" textRotation="0" wrapText="0" indent="0" justifyLastLine="0" shrinkToFit="0" readingOrder="0"/>
    </dxf>
    <dxf>
      <font>
        <name val="맑은 고딕"/>
        <scheme val="minor"/>
      </font>
    </dxf>
    <dxf>
      <font>
        <name val="맑은 고딕"/>
        <scheme val="minor"/>
      </font>
    </dxf>
    <dxf>
      <font>
        <name val="맑은 고딕"/>
        <scheme val="minor"/>
      </font>
    </dxf>
    <dxf>
      <font>
        <name val="맑은 고딕"/>
        <scheme val="minor"/>
      </font>
    </dxf>
    <dxf>
      <font>
        <name val="맑은 고딕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34998626667073579"/>
        <name val="맑은 고딕"/>
        <scheme val="minor"/>
      </font>
      <fill>
        <patternFill patternType="solid">
          <fgColor indexed="64"/>
          <bgColor theme="1" tint="0.14996795556505021"/>
        </patternFill>
      </fill>
      <alignment horizontal="left" vertical="center" textRotation="0" wrapText="0" indent="0" justifyLastLine="0" shrinkToFit="0" readingOrder="0"/>
    </dxf>
    <dxf>
      <font>
        <b/>
        <i val="0"/>
        <color theme="0" tint="-0.34998626667073579"/>
      </font>
    </dxf>
    <dxf>
      <font>
        <b/>
        <i val="0"/>
        <color theme="0" tint="-0.34998626667073579"/>
      </font>
    </dxf>
    <dxf>
      <font>
        <color theme="0" tint="-0.34998626667073579"/>
      </font>
      <border>
        <top style="thin">
          <color theme="1"/>
        </top>
        <bottom/>
      </border>
    </dxf>
    <dxf>
      <font>
        <b val="0"/>
        <i val="0"/>
        <color theme="0" tint="-4.9989318521683403E-2"/>
      </font>
      <border diagonalUp="0" diagonalDown="0">
        <left/>
        <right/>
        <top/>
        <bottom/>
        <vertical/>
        <horizontal/>
      </border>
    </dxf>
    <dxf>
      <font>
        <b val="0"/>
        <i val="0"/>
        <color theme="0" tint="-0.34998626667073579"/>
      </font>
      <fill>
        <patternFill patternType="solid">
          <bgColor theme="1" tint="0.14996795556505021"/>
        </patternFill>
      </fill>
      <border>
        <top style="thin">
          <color theme="1"/>
        </top>
        <bottom/>
        <vertical/>
        <horizontal style="thin">
          <color theme="1"/>
        </horizontal>
      </border>
    </dxf>
    <dxf>
      <font>
        <b/>
        <i val="0"/>
        <color theme="0" tint="-0.34998626667073579"/>
      </font>
    </dxf>
    <dxf>
      <font>
        <b/>
        <i val="0"/>
        <color theme="0" tint="-0.34998626667073579"/>
      </font>
    </dxf>
    <dxf>
      <font>
        <color theme="0" tint="-0.34998626667073579"/>
      </font>
      <border>
        <top style="thin">
          <color theme="1"/>
        </top>
        <bottom/>
      </border>
    </dxf>
    <dxf>
      <font>
        <b val="0"/>
        <i val="0"/>
        <color theme="4"/>
      </font>
      <border diagonalUp="0" diagonalDown="0">
        <left/>
        <right/>
        <top/>
        <bottom/>
        <vertical/>
        <horizontal/>
      </border>
    </dxf>
    <dxf>
      <font>
        <b val="0"/>
        <i val="0"/>
        <color theme="0" tint="-0.34998626667073579"/>
      </font>
      <fill>
        <patternFill patternType="solid">
          <bgColor theme="1" tint="0.14996795556505021"/>
        </patternFill>
      </fill>
      <border>
        <top style="thin">
          <color theme="1"/>
        </top>
        <bottom/>
        <vertical/>
        <horizontal style="thin">
          <color theme="1"/>
        </horizontal>
      </border>
    </dxf>
  </dxfs>
  <tableStyles count="2" defaultPivotStyle="PivotStyleLight16">
    <tableStyle name="대학 강의 관리자 표 스타일" pivot="0" count="5" xr9:uid="{00000000-0011-0000-FFFF-FFFF00000000}">
      <tableStyleElement type="wholeTable" dxfId="38"/>
      <tableStyleElement type="headerRow" dxfId="37"/>
      <tableStyleElement type="totalRow" dxfId="36"/>
      <tableStyleElement type="firstColumn" dxfId="35"/>
      <tableStyleElement type="lastColumn" dxfId="34"/>
    </tableStyle>
    <tableStyle name="대학 강의 관리자 표 스타일 2" pivot="0" count="5" xr9:uid="{00000000-0011-0000-FFFF-FFFF01000000}">
      <tableStyleElement type="wholeTable" dxfId="33"/>
      <tableStyleElement type="headerRow" dxfId="32"/>
      <tableStyleElement type="totalRow" dxfId="31"/>
      <tableStyleElement type="firstColumn" dxfId="30"/>
      <tableStyleElement type="lastColumn" dxfId="2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 /><Relationship Id="rId3" Type="http://schemas.openxmlformats.org/officeDocument/2006/relationships/worksheet" Target="worksheets/sheet3.xml" /><Relationship Id="rId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worksheet" Target="worksheets/sheet4.xml" 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Courses" displayName="Courses" ref="B19:H22" totalsRowShown="0" headerRowDxfId="28" dataDxfId="27">
  <autoFilter ref="B19:H22" xr:uid="{00000000-0009-0000-0100-000001000000}"/>
  <tableColumns count="7">
    <tableColumn id="1" xr3:uid="{00000000-0010-0000-0000-000001000000}" name="강의 이름" dataDxfId="26"/>
    <tableColumn id="2" xr3:uid="{00000000-0010-0000-0000-000002000000}" name="강의 번호" dataDxfId="25"/>
    <tableColumn id="3" xr3:uid="{00000000-0010-0000-0000-000003000000}" name="요구 사항" dataDxfId="24"/>
    <tableColumn id="4" xr3:uid="{00000000-0010-0000-0000-000004000000}" name="학점" dataDxfId="23"/>
    <tableColumn id="5" xr3:uid="{00000000-0010-0000-0000-000005000000}" name="완료" dataDxfId="22"/>
    <tableColumn id="6" xr3:uid="{00000000-0010-0000-0000-000006000000}" name="점수" dataDxfId="21"/>
    <tableColumn id="7" xr3:uid="{00000000-0010-0000-0000-000007000000}" name="학기" dataDxfId="20"/>
  </tableColumns>
  <tableStyleInfo name="대학 강의 관리자 표 스타일" showFirstColumn="0" showLastColumn="0" showRowStripes="0" showColumnStripes="0"/>
  <extLst>
    <ext xmlns:x14="http://schemas.microsoft.com/office/spreadsheetml/2009/9/main" uri="{504A1905-F514-4f6f-8877-14C23A59335A}">
      <x14:table altText="대학 강의 표" altTextSummary="강의 이름, 강의 번호, 학위 요건, 이수 학점, 이수 여부, 점수, 학기 등 강의에 대한 상세 정보를 입력하세요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MonthlyIncome" displayName="MonthlyIncome" ref="B17:C21" dataDxfId="19" totalsRowDxfId="18">
  <autoFilter ref="B17:C21" xr:uid="{00000000-0009-0000-0100-000003000000}"/>
  <tableColumns count="2">
    <tableColumn id="1" xr3:uid="{00000000-0010-0000-0100-000001000000}" name="항목" totalsRowLabel="합계" dataDxfId="17"/>
    <tableColumn id="2" xr3:uid="{00000000-0010-0000-0100-000002000000}" name="금액" totalsRowFunction="sum" dataDxfId="16" totalsRowDxfId="15"/>
  </tableColumns>
  <tableStyleInfo name="대학 강의 관리자 표 스타일 2" showFirstColumn="0" showLastColumn="0" showRowStripes="1" showColumnStripes="0"/>
  <extLst>
    <ext xmlns:x14="http://schemas.microsoft.com/office/spreadsheetml/2009/9/main" uri="{504A1905-F514-4f6f-8877-14C23A59335A}">
      <x14:table altText="월 수입 표" altTextSummary="월 수입 항목을 입력합니다.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MonthlyExpenses" displayName="MonthlyExpenses" ref="E17:F27" totalsRowShown="0" dataDxfId="14">
  <autoFilter ref="E17:F27" xr:uid="{00000000-0009-0000-0100-000004000000}"/>
  <tableColumns count="2">
    <tableColumn id="1" xr3:uid="{00000000-0010-0000-0200-000001000000}" name="항목" dataDxfId="13"/>
    <tableColumn id="2" xr3:uid="{00000000-0010-0000-0200-000002000000}" name="금액" dataDxfId="12"/>
  </tableColumns>
  <tableStyleInfo name="대학 강의 관리자 표 스타일 2" showFirstColumn="0" showLastColumn="0" showRowStripes="1" showColumnStripes="0"/>
  <extLst>
    <ext xmlns:x14="http://schemas.microsoft.com/office/spreadsheetml/2009/9/main" uri="{504A1905-F514-4f6f-8877-14C23A59335A}">
      <x14:table altText="월 지출 표" altTextSummary="월 지출 항목을 입력합니다.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TermExpenses" displayName="TermExpenses" ref="H17:J23" totalsRowShown="0" dataDxfId="11">
  <autoFilter ref="H17:J23" xr:uid="{00000000-0009-0000-0100-000005000000}"/>
  <tableColumns count="3">
    <tableColumn id="1" xr3:uid="{00000000-0010-0000-0300-000001000000}" name="항목" dataDxfId="10"/>
    <tableColumn id="2" xr3:uid="{00000000-0010-0000-0300-000002000000}" name="금액" dataDxfId="9"/>
    <tableColumn id="3" xr3:uid="{00000000-0010-0000-0300-000003000000}" name="월별" dataDxfId="8">
      <calculatedColumnFormula>TermExpenses[[#This Row],[금액]]/$J$15</calculatedColumnFormula>
    </tableColumn>
  </tableColumns>
  <tableStyleInfo name="대학 강의 관리자 표 스타일 2" showFirstColumn="0" showLastColumn="0" showRowStripes="1" showColumnStripes="0"/>
  <extLst>
    <ext xmlns:x14="http://schemas.microsoft.com/office/spreadsheetml/2009/9/main" uri="{504A1905-F514-4f6f-8877-14C23A59335A}">
      <x14:table altText="학기 지출 표" altTextSummary="학기 지출 항목과 금액을 입력하면 월별 값이 4개월 학기를 기준으로 계산됩니다.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4000000}" name="BookList" displayName="BookList" ref="B9:G12" totalsRowShown="0" headerRowDxfId="7" dataDxfId="6">
  <autoFilter ref="B9:G12" xr:uid="{00000000-0009-0000-0100-000006000000}"/>
  <tableColumns count="6">
    <tableColumn id="1" xr3:uid="{00000000-0010-0000-0400-000001000000}" name="제목" dataDxfId="5"/>
    <tableColumn id="3" xr3:uid="{00000000-0010-0000-0400-000003000000}" name="저자" dataDxfId="4"/>
    <tableColumn id="4" xr3:uid="{00000000-0010-0000-0400-000004000000}" name="강의" dataDxfId="3"/>
    <tableColumn id="5" xr3:uid="{00000000-0010-0000-0400-000005000000}" name="구입처" dataDxfId="2"/>
    <tableColumn id="6" xr3:uid="{00000000-0010-0000-0400-000006000000}" name="ISBN" dataDxfId="1"/>
    <tableColumn id="7" xr3:uid="{00000000-0010-0000-0400-000007000000}" name="메모" dataDxfId="0"/>
  </tableColumns>
  <tableStyleInfo name="대학 강의 관리자 표 스타일" showFirstColumn="0" showLastColumn="0" showRowStripes="1" showColumnStripes="0"/>
  <extLst>
    <ext xmlns:x14="http://schemas.microsoft.com/office/spreadsheetml/2009/9/main" uri="{504A1905-F514-4f6f-8877-14C23A59335A}">
      <x14:table altText="도서 목록 표" altTextSummary="제목, 버전, 저자, 강의, 구입처, ISBN, 메모 등 대학 도서를 여기에 입력하세요."/>
    </ext>
  </extLst>
</table>
</file>

<file path=xl/theme/theme1.xml><?xml version="1.0" encoding="utf-8"?>
<a:theme xmlns:a="http://schemas.openxmlformats.org/drawingml/2006/main" name="Office Theme">
  <a:themeElements>
    <a:clrScheme name="College course manager">
      <a:dk1>
        <a:sysClr val="windowText" lastClr="000000"/>
      </a:dk1>
      <a:lt1>
        <a:sysClr val="window" lastClr="FFFFFF"/>
      </a:lt1>
      <a:dk2>
        <a:srgbClr val="1A1715"/>
      </a:dk2>
      <a:lt2>
        <a:srgbClr val="FCFCFB"/>
      </a:lt2>
      <a:accent1>
        <a:srgbClr val="38C8CC"/>
      </a:accent1>
      <a:accent2>
        <a:srgbClr val="F6717A"/>
      </a:accent2>
      <a:accent3>
        <a:srgbClr val="80CA6F"/>
      </a:accent3>
      <a:accent4>
        <a:srgbClr val="F6CF6B"/>
      </a:accent4>
      <a:accent5>
        <a:srgbClr val="FFA957"/>
      </a:accent5>
      <a:accent6>
        <a:srgbClr val="A37CB2"/>
      </a:accent6>
      <a:hlink>
        <a:srgbClr val="38C8CC"/>
      </a:hlink>
      <a:folHlink>
        <a:srgbClr val="A37CB2"/>
      </a:folHlink>
    </a:clrScheme>
    <a:fontScheme name="College course manager2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 /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 /><Relationship Id="rId2" Type="http://schemas.openxmlformats.org/officeDocument/2006/relationships/table" Target="../tables/table2.xml" /><Relationship Id="rId1" Type="http://schemas.openxmlformats.org/officeDocument/2006/relationships/printerSettings" Target="../printerSettings/printerSettings3.bin" /><Relationship Id="rId4" Type="http://schemas.openxmlformats.org/officeDocument/2006/relationships/table" Target="../tables/table4.xml" 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 /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1" tint="0.14999847407452621"/>
    <pageSetUpPr autoPageBreaks="0" fitToPage="1"/>
  </sheetPr>
  <dimension ref="A1:K33"/>
  <sheetViews>
    <sheetView showGridLines="0" tabSelected="1" zoomScale="125" zoomScaleNormal="125" workbookViewId="0" xr3:uid="{AEA406A1-0E4B-5B11-9CD5-51D6E497D94C}">
      <selection activeCell="U12" sqref="U12"/>
    </sheetView>
  </sheetViews>
  <sheetFormatPr defaultColWidth="9.13671875" defaultRowHeight="31.5" customHeight="1" x14ac:dyDescent="0.15"/>
  <cols>
    <col min="1" max="1" width="3.4453125" style="36" customWidth="1"/>
    <col min="2" max="2" width="9.13671875" style="36" customWidth="1"/>
    <col min="3" max="3" width="4.4921875" style="35" customWidth="1"/>
    <col min="4" max="10" width="16.78125" style="35" customWidth="1"/>
    <col min="11" max="11" width="3.59375" style="35" customWidth="1"/>
    <col min="12" max="16384" width="9.13671875" style="35"/>
  </cols>
  <sheetData>
    <row r="1" spans="1:11" s="33" customFormat="1" ht="6" customHeight="1" x14ac:dyDescent="0.15">
      <c r="A1" s="34"/>
      <c r="B1" s="34"/>
      <c r="K1" s="60" t="s">
        <v>70</v>
      </c>
    </row>
    <row r="2" spans="1:11" s="33" customFormat="1" ht="14.25" x14ac:dyDescent="0.15">
      <c r="A2" s="3"/>
      <c r="B2" s="3" t="s">
        <v>3</v>
      </c>
    </row>
    <row r="3" spans="1:11" s="45" customFormat="1" ht="42" customHeight="1" x14ac:dyDescent="0.4">
      <c r="A3" s="44"/>
      <c r="B3" s="44" t="s">
        <v>88</v>
      </c>
    </row>
    <row r="4" spans="1:11" s="33" customFormat="1" ht="6" customHeight="1" x14ac:dyDescent="0.15">
      <c r="A4" s="34"/>
      <c r="B4" s="34"/>
    </row>
    <row r="5" spans="1:11" ht="6" customHeight="1" x14ac:dyDescent="0.15">
      <c r="I5" s="68" t="s">
        <v>80</v>
      </c>
      <c r="J5" s="68"/>
    </row>
    <row r="6" spans="1:11" ht="38.1" customHeight="1" x14ac:dyDescent="0.15">
      <c r="D6" s="37" t="s">
        <v>0</v>
      </c>
      <c r="G6" s="69" t="s">
        <v>1</v>
      </c>
      <c r="H6" s="69"/>
      <c r="I6" s="68"/>
      <c r="J6" s="68"/>
    </row>
    <row r="7" spans="1:11" ht="27.75" x14ac:dyDescent="0.3">
      <c r="C7" s="38"/>
      <c r="D7" s="67">
        <v>0.375</v>
      </c>
      <c r="E7" s="67"/>
      <c r="F7" s="38"/>
      <c r="G7" s="39">
        <v>60</v>
      </c>
      <c r="H7" s="7" t="s">
        <v>2</v>
      </c>
    </row>
    <row r="8" spans="1:11" ht="12.75" x14ac:dyDescent="0.15"/>
    <row r="9" spans="1:11" ht="33" customHeight="1" x14ac:dyDescent="0.15">
      <c r="A9" s="40"/>
      <c r="B9" s="40" t="s">
        <v>4</v>
      </c>
      <c r="C9" s="41"/>
      <c r="D9" s="41" t="s">
        <v>5</v>
      </c>
      <c r="E9" s="41" t="s">
        <v>6</v>
      </c>
      <c r="F9" s="41" t="s">
        <v>7</v>
      </c>
      <c r="G9" s="41" t="s">
        <v>8</v>
      </c>
      <c r="H9" s="41" t="s">
        <v>9</v>
      </c>
      <c r="I9" s="41" t="s">
        <v>10</v>
      </c>
      <c r="J9" s="41" t="s">
        <v>11</v>
      </c>
    </row>
    <row r="10" spans="1:11" ht="31.5" customHeight="1" x14ac:dyDescent="0.15">
      <c r="A10" s="66">
        <f>StartTime+TIME(0,(ROW(B1)-1)*TimeInterval,0)</f>
        <v>0.375</v>
      </c>
      <c r="B10" s="66"/>
      <c r="D10" s="42" t="s">
        <v>12</v>
      </c>
      <c r="E10" s="42" t="s">
        <v>12</v>
      </c>
      <c r="F10" s="42" t="s">
        <v>12</v>
      </c>
      <c r="G10" s="42" t="s">
        <v>12</v>
      </c>
      <c r="H10" s="42" t="s">
        <v>12</v>
      </c>
      <c r="I10" s="42"/>
      <c r="J10" s="42"/>
    </row>
    <row r="11" spans="1:11" ht="31.5" customHeight="1" x14ac:dyDescent="0.15">
      <c r="A11" s="66">
        <f>StartTime+TIME(0,(ROW(B2)-1)*TimeInterval,0)</f>
        <v>0.41666666666666669</v>
      </c>
      <c r="B11" s="66"/>
      <c r="D11" s="61"/>
      <c r="E11" s="43"/>
      <c r="F11" s="43"/>
      <c r="G11" s="43"/>
      <c r="H11" s="43"/>
      <c r="I11" s="43"/>
      <c r="J11" s="43"/>
    </row>
    <row r="12" spans="1:11" ht="31.5" customHeight="1" x14ac:dyDescent="0.15">
      <c r="A12" s="66">
        <f>StartTime+TIME(0,(ROW(B3)-1)*TimeInterval,0)</f>
        <v>0.45833333333333331</v>
      </c>
      <c r="B12" s="66"/>
      <c r="D12" s="43"/>
      <c r="E12" s="43"/>
      <c r="F12" s="43"/>
      <c r="G12" s="61" t="s">
        <v>89</v>
      </c>
      <c r="H12" s="43"/>
      <c r="I12" s="43"/>
      <c r="J12" s="43"/>
    </row>
    <row r="13" spans="1:11" ht="31.5" customHeight="1" x14ac:dyDescent="0.15">
      <c r="A13" s="66">
        <f>StartTime+TIME(0,(ROW(B4)-1)*TimeInterval,0)</f>
        <v>0.5</v>
      </c>
      <c r="B13" s="66"/>
      <c r="D13" s="43"/>
      <c r="E13" s="43"/>
      <c r="F13" s="43"/>
      <c r="G13" s="43"/>
      <c r="H13" s="43"/>
      <c r="I13" s="43"/>
      <c r="J13" s="43"/>
    </row>
    <row r="14" spans="1:11" ht="31.5" customHeight="1" x14ac:dyDescent="0.15">
      <c r="A14" s="66">
        <f>StartTime+TIME(0,(ROW(B5)-1)*TimeInterval,0)</f>
        <v>0.54166666666666663</v>
      </c>
      <c r="B14" s="66"/>
      <c r="D14" s="43"/>
      <c r="E14" s="43"/>
      <c r="F14" s="43"/>
      <c r="G14" s="43"/>
      <c r="H14" s="43"/>
      <c r="I14" s="43"/>
      <c r="J14" s="43"/>
    </row>
    <row r="15" spans="1:11" ht="31.5" customHeight="1" x14ac:dyDescent="0.15">
      <c r="A15" s="66">
        <f t="shared" ref="A15:A18" si="0">StartTime+TIME(0,(ROW(B6)-1)*TimeInterval,0)</f>
        <v>0.58333333333333337</v>
      </c>
      <c r="B15" s="66"/>
      <c r="D15" s="43"/>
      <c r="E15" s="43"/>
      <c r="F15" s="43"/>
      <c r="G15" s="43"/>
      <c r="H15" s="43"/>
      <c r="I15" s="43"/>
      <c r="J15" s="43"/>
    </row>
    <row r="16" spans="1:11" ht="31.5" customHeight="1" x14ac:dyDescent="0.15">
      <c r="A16" s="66">
        <f t="shared" si="0"/>
        <v>0.625</v>
      </c>
      <c r="B16" s="66"/>
      <c r="D16" s="43"/>
      <c r="E16" s="43"/>
      <c r="F16" s="43"/>
      <c r="G16" s="43"/>
      <c r="H16" s="43"/>
      <c r="I16" s="43"/>
      <c r="J16" s="43"/>
    </row>
    <row r="17" spans="1:10" ht="31.5" customHeight="1" x14ac:dyDescent="0.15">
      <c r="A17" s="66">
        <f t="shared" si="0"/>
        <v>0.66666666666666674</v>
      </c>
      <c r="B17" s="66"/>
      <c r="D17" s="43"/>
      <c r="E17" s="43"/>
      <c r="F17" s="43"/>
      <c r="G17" s="43"/>
      <c r="H17" s="43"/>
      <c r="I17" s="43"/>
      <c r="J17" s="43"/>
    </row>
    <row r="18" spans="1:10" ht="31.5" customHeight="1" x14ac:dyDescent="0.15">
      <c r="A18" s="66">
        <f t="shared" si="0"/>
        <v>0.70833333333333326</v>
      </c>
      <c r="B18" s="66"/>
      <c r="D18" s="43"/>
      <c r="E18" s="43"/>
      <c r="F18" s="43"/>
      <c r="G18" s="43"/>
      <c r="H18" s="43"/>
      <c r="I18" s="43"/>
      <c r="J18" s="43"/>
    </row>
    <row r="19" spans="1:10" ht="31.5" customHeight="1" x14ac:dyDescent="0.15">
      <c r="A19" s="66">
        <f t="shared" ref="A19:A33" si="1">StartTime+TIME(0,(ROW(A10)-1)*TimeInterval,0)</f>
        <v>0.75</v>
      </c>
      <c r="B19" s="66"/>
      <c r="D19" s="43"/>
      <c r="E19" s="43"/>
      <c r="F19" s="43"/>
      <c r="G19" s="43"/>
      <c r="H19" s="43"/>
      <c r="I19" s="43"/>
      <c r="J19" s="43"/>
    </row>
    <row r="20" spans="1:10" ht="31.5" customHeight="1" x14ac:dyDescent="0.15">
      <c r="A20" s="66">
        <f t="shared" si="1"/>
        <v>0.79166666666666674</v>
      </c>
      <c r="B20" s="66"/>
      <c r="D20" s="43"/>
      <c r="E20" s="43"/>
      <c r="F20" s="43"/>
      <c r="G20" s="43"/>
      <c r="H20" s="43"/>
      <c r="I20" s="43"/>
      <c r="J20" s="43"/>
    </row>
    <row r="21" spans="1:10" ht="31.5" customHeight="1" x14ac:dyDescent="0.15">
      <c r="A21" s="66">
        <f t="shared" si="1"/>
        <v>0.83333333333333326</v>
      </c>
      <c r="B21" s="66"/>
      <c r="D21" s="43"/>
      <c r="E21" s="43"/>
      <c r="F21" s="43"/>
      <c r="G21" s="43"/>
      <c r="H21" s="43"/>
      <c r="I21" s="43"/>
      <c r="J21" s="43"/>
    </row>
    <row r="22" spans="1:10" ht="31.5" customHeight="1" x14ac:dyDescent="0.15">
      <c r="A22" s="66">
        <f t="shared" si="1"/>
        <v>0.875</v>
      </c>
      <c r="B22" s="66"/>
      <c r="D22" s="43"/>
      <c r="E22" s="43"/>
      <c r="F22" s="43"/>
      <c r="G22" s="43"/>
      <c r="H22" s="43"/>
      <c r="I22" s="43"/>
      <c r="J22" s="43"/>
    </row>
    <row r="23" spans="1:10" ht="31.5" customHeight="1" x14ac:dyDescent="0.15">
      <c r="A23" s="66">
        <f t="shared" si="1"/>
        <v>0.91666666666666663</v>
      </c>
      <c r="B23" s="66"/>
      <c r="D23" s="43"/>
      <c r="E23" s="43"/>
      <c r="F23" s="43"/>
      <c r="G23" s="43"/>
      <c r="H23" s="43"/>
      <c r="I23" s="43"/>
      <c r="J23" s="43"/>
    </row>
    <row r="24" spans="1:10" ht="31.5" customHeight="1" x14ac:dyDescent="0.15">
      <c r="A24" s="66">
        <f t="shared" si="1"/>
        <v>0.95833333333333337</v>
      </c>
      <c r="B24" s="66"/>
      <c r="D24" s="43"/>
      <c r="E24" s="43"/>
      <c r="F24" s="43"/>
      <c r="G24" s="43"/>
      <c r="H24" s="43"/>
      <c r="I24" s="43"/>
      <c r="J24" s="43"/>
    </row>
    <row r="25" spans="1:10" ht="31.5" customHeight="1" x14ac:dyDescent="0.15">
      <c r="A25" s="66">
        <f t="shared" si="1"/>
        <v>1</v>
      </c>
      <c r="B25" s="66"/>
      <c r="D25" s="43"/>
      <c r="E25" s="43"/>
      <c r="F25" s="43"/>
      <c r="G25" s="43"/>
      <c r="H25" s="43"/>
      <c r="I25" s="43"/>
      <c r="J25" s="43"/>
    </row>
    <row r="26" spans="1:10" ht="31.5" customHeight="1" x14ac:dyDescent="0.15">
      <c r="A26" s="66">
        <f t="shared" si="1"/>
        <v>1.0416666666666665</v>
      </c>
      <c r="B26" s="66"/>
      <c r="D26" s="43"/>
      <c r="E26" s="43"/>
      <c r="F26" s="43"/>
      <c r="G26" s="43"/>
      <c r="H26" s="43"/>
      <c r="I26" s="43"/>
      <c r="J26" s="43"/>
    </row>
    <row r="27" spans="1:10" ht="31.5" customHeight="1" x14ac:dyDescent="0.15">
      <c r="A27" s="66">
        <f t="shared" si="1"/>
        <v>1.0833333333333335</v>
      </c>
      <c r="B27" s="66"/>
      <c r="D27" s="43"/>
      <c r="E27" s="43"/>
      <c r="F27" s="43"/>
      <c r="G27" s="43"/>
      <c r="H27" s="43"/>
      <c r="I27" s="43"/>
      <c r="J27" s="43"/>
    </row>
    <row r="28" spans="1:10" ht="31.5" customHeight="1" x14ac:dyDescent="0.15">
      <c r="A28" s="66">
        <f t="shared" si="1"/>
        <v>1.125</v>
      </c>
      <c r="B28" s="66"/>
      <c r="D28" s="43"/>
      <c r="E28" s="43"/>
      <c r="F28" s="43"/>
      <c r="G28" s="43"/>
      <c r="H28" s="43"/>
      <c r="I28" s="43"/>
      <c r="J28" s="43"/>
    </row>
    <row r="29" spans="1:10" ht="31.5" customHeight="1" x14ac:dyDescent="0.15">
      <c r="A29" s="66">
        <f t="shared" si="1"/>
        <v>1.1666666666666665</v>
      </c>
      <c r="B29" s="66"/>
      <c r="D29" s="43"/>
      <c r="E29" s="43"/>
      <c r="F29" s="43"/>
      <c r="G29" s="43"/>
      <c r="H29" s="43"/>
      <c r="I29" s="43"/>
      <c r="J29" s="43"/>
    </row>
    <row r="30" spans="1:10" ht="31.5" customHeight="1" x14ac:dyDescent="0.15">
      <c r="A30" s="66">
        <f t="shared" si="1"/>
        <v>1.2083333333333335</v>
      </c>
      <c r="B30" s="66"/>
      <c r="D30" s="43"/>
      <c r="E30" s="43"/>
      <c r="F30" s="43"/>
      <c r="G30" s="43"/>
      <c r="H30" s="43"/>
      <c r="I30" s="43"/>
      <c r="J30" s="43"/>
    </row>
    <row r="31" spans="1:10" ht="31.5" customHeight="1" x14ac:dyDescent="0.15">
      <c r="A31" s="66">
        <f t="shared" si="1"/>
        <v>1.25</v>
      </c>
      <c r="B31" s="66"/>
      <c r="D31" s="43"/>
      <c r="E31" s="43"/>
      <c r="F31" s="43"/>
      <c r="G31" s="43"/>
      <c r="H31" s="43"/>
      <c r="I31" s="43"/>
      <c r="J31" s="43"/>
    </row>
    <row r="32" spans="1:10" ht="31.5" customHeight="1" x14ac:dyDescent="0.15">
      <c r="A32" s="66">
        <f t="shared" si="1"/>
        <v>1.2916666666666665</v>
      </c>
      <c r="B32" s="66"/>
      <c r="D32" s="43"/>
      <c r="E32" s="43"/>
      <c r="F32" s="43"/>
      <c r="G32" s="43"/>
      <c r="H32" s="43"/>
      <c r="I32" s="43"/>
      <c r="J32" s="43"/>
    </row>
    <row r="33" spans="1:10" ht="31.5" customHeight="1" x14ac:dyDescent="0.15">
      <c r="A33" s="66">
        <f t="shared" si="1"/>
        <v>1.3333333333333335</v>
      </c>
      <c r="B33" s="66"/>
      <c r="D33" s="43"/>
      <c r="E33" s="43"/>
      <c r="F33" s="43"/>
      <c r="G33" s="43"/>
      <c r="H33" s="43"/>
      <c r="I33" s="43"/>
      <c r="J33" s="43"/>
    </row>
  </sheetData>
  <mergeCells count="27">
    <mergeCell ref="A27:B27"/>
    <mergeCell ref="A28:B28"/>
    <mergeCell ref="A21:B21"/>
    <mergeCell ref="A22:B22"/>
    <mergeCell ref="A23:B23"/>
    <mergeCell ref="A24:B24"/>
    <mergeCell ref="A25:B25"/>
    <mergeCell ref="A17:B17"/>
    <mergeCell ref="A18:B18"/>
    <mergeCell ref="A19:B19"/>
    <mergeCell ref="A20:B20"/>
    <mergeCell ref="A26:B26"/>
    <mergeCell ref="A12:B12"/>
    <mergeCell ref="A13:B13"/>
    <mergeCell ref="A14:B14"/>
    <mergeCell ref="A15:B15"/>
    <mergeCell ref="A16:B16"/>
    <mergeCell ref="D7:E7"/>
    <mergeCell ref="I5:J6"/>
    <mergeCell ref="G6:H6"/>
    <mergeCell ref="A10:B10"/>
    <mergeCell ref="A11:B11"/>
    <mergeCell ref="A29:B29"/>
    <mergeCell ref="A30:B30"/>
    <mergeCell ref="A31:B31"/>
    <mergeCell ref="A32:B32"/>
    <mergeCell ref="A33:B33"/>
  </mergeCells>
  <phoneticPr fontId="15" type="noConversion"/>
  <printOptions horizontalCentered="1"/>
  <pageMargins left="0.4" right="0.4" top="0.4" bottom="0.4" header="0.25" footer="0.25"/>
  <pageSetup paperSize="9" fitToHeight="0" orientation="portrait" r:id="rId1"/>
  <headerFooter differentFirst="1"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1" tint="0.249977111117893"/>
    <pageSetUpPr autoPageBreaks="0" fitToPage="1"/>
  </sheetPr>
  <dimension ref="A1:I22"/>
  <sheetViews>
    <sheetView showGridLines="0" zoomScale="125" zoomScaleNormal="125" workbookViewId="0" xr3:uid="{958C4451-9541-5A59-BF78-D2F731DF1C81}"/>
  </sheetViews>
  <sheetFormatPr defaultColWidth="9.13671875" defaultRowHeight="33" customHeight="1" x14ac:dyDescent="0.15"/>
  <cols>
    <col min="1" max="1" width="3.4453125" style="4" customWidth="1"/>
    <col min="2" max="2" width="42.55078125" style="22" customWidth="1"/>
    <col min="3" max="3" width="19.77734375" style="22" customWidth="1"/>
    <col min="4" max="4" width="42.40234375" style="22" customWidth="1"/>
    <col min="5" max="5" width="16.78125" style="23" customWidth="1"/>
    <col min="6" max="6" width="16.78125" style="24" customWidth="1"/>
    <col min="7" max="7" width="16.78125" style="25" customWidth="1"/>
    <col min="8" max="8" width="16.78125" style="4" customWidth="1"/>
    <col min="9" max="9" width="3.59375" style="4" customWidth="1"/>
    <col min="10" max="16384" width="9.13671875" style="4"/>
  </cols>
  <sheetData>
    <row r="1" spans="1:9" s="2" customFormat="1" ht="6" customHeight="1" x14ac:dyDescent="0.15">
      <c r="A1" s="1"/>
      <c r="I1" s="2" t="s">
        <v>70</v>
      </c>
    </row>
    <row r="2" spans="1:9" s="2" customFormat="1" ht="14.25" x14ac:dyDescent="0.15">
      <c r="A2" s="3"/>
      <c r="B2" s="3" t="s">
        <v>13</v>
      </c>
    </row>
    <row r="3" spans="1:9" s="45" customFormat="1" ht="42" customHeight="1" x14ac:dyDescent="0.4">
      <c r="A3" s="44"/>
      <c r="B3" s="44" t="s">
        <v>67</v>
      </c>
    </row>
    <row r="4" spans="1:9" s="2" customFormat="1" ht="6" customHeight="1" x14ac:dyDescent="0.15"/>
    <row r="5" spans="1:9" ht="6" customHeight="1" x14ac:dyDescent="0.15">
      <c r="B5" s="4"/>
      <c r="C5" s="4"/>
      <c r="D5" s="4"/>
      <c r="E5" s="4"/>
      <c r="F5" s="4"/>
      <c r="G5" s="68" t="str">
        <f>학기!I5</f>
        <v>연도</v>
      </c>
      <c r="H5" s="68"/>
    </row>
    <row r="6" spans="1:9" ht="38.1" customHeight="1" x14ac:dyDescent="0.15">
      <c r="B6" s="5"/>
      <c r="C6" s="4"/>
      <c r="D6" s="4"/>
      <c r="E6" s="6"/>
      <c r="F6" s="6"/>
      <c r="G6" s="68"/>
      <c r="H6" s="68"/>
    </row>
    <row r="7" spans="1:9" s="55" customFormat="1" ht="39.75" customHeight="1" x14ac:dyDescent="0.15">
      <c r="A7" s="53"/>
      <c r="B7" s="53" t="s">
        <v>84</v>
      </c>
      <c r="C7" s="53"/>
      <c r="D7" s="54"/>
    </row>
    <row r="8" spans="1:9" ht="15" thickBot="1" x14ac:dyDescent="0.2">
      <c r="B8" s="46" t="s">
        <v>14</v>
      </c>
      <c r="C8" s="8"/>
      <c r="D8" s="46" t="s">
        <v>14</v>
      </c>
      <c r="E8" s="4"/>
      <c r="F8" s="4"/>
      <c r="G8" s="4"/>
    </row>
    <row r="9" spans="1:9" ht="25.5" customHeight="1" thickBot="1" x14ac:dyDescent="0.2">
      <c r="B9" s="9">
        <f>AVERAGE(Courses[점수])</f>
        <v>3.5</v>
      </c>
      <c r="C9" s="47" t="str">
        <f>TEXT(AVERAGEIF(Courses[완료],"예",Courses[점수]),"0.00")&amp;" 현재 GPA"</f>
        <v>3.50 현재 GPA</v>
      </c>
      <c r="D9" s="9">
        <f>COUNTIF(Courses[완료],"예")/COUNTA(Courses[강의 이름])</f>
        <v>0.66666666666666663</v>
      </c>
      <c r="E9" s="47" t="str">
        <f>TEXT(COUNTIF(Courses[완료],"예")/COUNTA(Courses[강의 이름]),"0%")&amp;" 완료"</f>
        <v>67% 완료</v>
      </c>
      <c r="F9" s="4"/>
      <c r="G9" s="4"/>
    </row>
    <row r="10" spans="1:9" ht="37.5" customHeight="1" x14ac:dyDescent="0.15">
      <c r="B10" s="62" t="s">
        <v>86</v>
      </c>
      <c r="C10" s="4"/>
      <c r="D10" s="4"/>
      <c r="E10" s="4"/>
      <c r="F10" s="4"/>
      <c r="G10" s="4"/>
    </row>
    <row r="11" spans="1:9" ht="33" customHeight="1" x14ac:dyDescent="0.15">
      <c r="B11" s="63" t="s">
        <v>69</v>
      </c>
      <c r="C11" s="64" t="s">
        <v>85</v>
      </c>
      <c r="D11" s="65" t="s">
        <v>25</v>
      </c>
      <c r="E11" s="65" t="s">
        <v>26</v>
      </c>
      <c r="F11" s="4"/>
      <c r="G11" s="4"/>
    </row>
    <row r="12" spans="1:9" ht="33" customHeight="1" x14ac:dyDescent="0.15">
      <c r="B12" s="10" t="s">
        <v>15</v>
      </c>
      <c r="C12" s="11">
        <f>IF(SUMIF(Courses[요구 사항],학점!$B12,Courses[학점])=0,"0",SUMIF(Courses[요구 사항],학점!$B12,Courses[학점]))</f>
        <v>4</v>
      </c>
      <c r="D12" s="12">
        <f>SUMIFS(Courses[학점],Courses[요구 사항],학점!$B12,Courses[완료],"예")</f>
        <v>4</v>
      </c>
      <c r="E12" s="11">
        <f>SUMIF(Courses[요구 사항],학점!$B12,Courses[학점])-SUMIFS(Courses[학점],Courses[요구 사항],학점!$B12,Courses[완료],"예")</f>
        <v>0</v>
      </c>
      <c r="F12" s="4"/>
      <c r="G12" s="4"/>
    </row>
    <row r="13" spans="1:9" ht="33" customHeight="1" x14ac:dyDescent="0.15">
      <c r="B13" s="13" t="s">
        <v>16</v>
      </c>
      <c r="C13" s="14">
        <f>IF(SUMIF(Courses[요구 사항],학점!$B13,Courses[학점])=0,"0",SUMIF(Courses[요구 사항],학점!$B13,Courses[학점]))</f>
        <v>3</v>
      </c>
      <c r="D13" s="15">
        <f>SUMIFS(Courses[학점],Courses[요구 사항],학점!$B13,Courses[완료],"예")</f>
        <v>0</v>
      </c>
      <c r="E13" s="14">
        <f>SUMIF(Courses[요구 사항],학점!$B13,Courses[학점])-SUMIFS(Courses[학점],Courses[요구 사항],학점!$B13,Courses[완료],"예")</f>
        <v>3</v>
      </c>
      <c r="F13" s="4"/>
      <c r="G13" s="4"/>
    </row>
    <row r="14" spans="1:9" ht="33" customHeight="1" x14ac:dyDescent="0.15">
      <c r="B14" s="13" t="s">
        <v>17</v>
      </c>
      <c r="C14" s="14">
        <f>IF(SUMIF(Courses[요구 사항],학점!$B14,Courses[학점])=0,"0",SUMIF(Courses[요구 사항],학점!$B14,Courses[학점]))</f>
        <v>2</v>
      </c>
      <c r="D14" s="15">
        <f>SUMIFS(Courses[학점],Courses[요구 사항],학점!$B14,Courses[완료],"예")</f>
        <v>2</v>
      </c>
      <c r="E14" s="14">
        <f>SUMIF(Courses[요구 사항],학점!$B14,Courses[학점])-SUMIFS(Courses[학점],Courses[요구 사항],학점!$B14,Courses[완료],"예")</f>
        <v>0</v>
      </c>
      <c r="F14" s="4"/>
      <c r="G14" s="4"/>
    </row>
    <row r="15" spans="1:9" ht="33" customHeight="1" x14ac:dyDescent="0.15">
      <c r="B15" s="13" t="s">
        <v>18</v>
      </c>
      <c r="C15" s="14" t="str">
        <f>IF(SUMIF(Courses[요구 사항],학점!$B15,Courses[학점])=0,"0",SUMIF(Courses[요구 사항],학점!$B15,Courses[학점]))</f>
        <v>0</v>
      </c>
      <c r="D15" s="15">
        <f>SUMIFS(Courses[학점],Courses[요구 사항],학점!$B15,Courses[완료],"예")</f>
        <v>0</v>
      </c>
      <c r="E15" s="14">
        <f>SUMIF(Courses[요구 사항],학점!$B15,Courses[학점])-SUMIFS(Courses[학점],Courses[요구 사항],학점!$B15,Courses[완료],"예")</f>
        <v>0</v>
      </c>
      <c r="F15" s="4"/>
      <c r="G15" s="4"/>
    </row>
    <row r="16" spans="1:9" ht="33" customHeight="1" x14ac:dyDescent="0.15">
      <c r="B16" s="13" t="s">
        <v>24</v>
      </c>
      <c r="C16" s="14">
        <f>SUBTOTAL(109,학점!$C$12:$C$15)</f>
        <v>9</v>
      </c>
      <c r="D16" s="14">
        <f>SUBTOTAL(109,학점!$D$12:$D$15)</f>
        <v>6</v>
      </c>
      <c r="E16" s="14">
        <f>SUBTOTAL(109,학점!$E$12:$E$15)</f>
        <v>3</v>
      </c>
      <c r="F16" s="4"/>
      <c r="G16" s="4"/>
    </row>
    <row r="17" spans="2:8" ht="33" customHeight="1" x14ac:dyDescent="0.15">
      <c r="B17" s="16"/>
      <c r="C17" s="16"/>
      <c r="D17" s="16"/>
      <c r="E17" s="16"/>
      <c r="F17" s="4"/>
      <c r="G17" s="4"/>
    </row>
    <row r="18" spans="2:8" ht="33" customHeight="1" x14ac:dyDescent="0.3">
      <c r="B18" s="29" t="s">
        <v>29</v>
      </c>
      <c r="C18" s="16"/>
      <c r="D18" s="16"/>
      <c r="E18" s="16"/>
      <c r="F18" s="4"/>
      <c r="G18" s="4"/>
    </row>
    <row r="19" spans="2:8" ht="33" customHeight="1" x14ac:dyDescent="0.15">
      <c r="B19" s="17" t="s">
        <v>19</v>
      </c>
      <c r="C19" s="18" t="s">
        <v>20</v>
      </c>
      <c r="D19" s="18" t="s">
        <v>69</v>
      </c>
      <c r="E19" s="18" t="s">
        <v>21</v>
      </c>
      <c r="F19" s="18" t="s">
        <v>22</v>
      </c>
      <c r="G19" s="18" t="s">
        <v>23</v>
      </c>
      <c r="H19" s="18" t="s">
        <v>81</v>
      </c>
    </row>
    <row r="20" spans="2:8" ht="33" customHeight="1" x14ac:dyDescent="0.15">
      <c r="B20" s="18" t="s">
        <v>76</v>
      </c>
      <c r="C20" s="18" t="s">
        <v>75</v>
      </c>
      <c r="D20" s="18" t="s">
        <v>15</v>
      </c>
      <c r="E20" s="19">
        <v>4</v>
      </c>
      <c r="F20" s="20" t="s">
        <v>27</v>
      </c>
      <c r="G20" s="21">
        <v>4</v>
      </c>
      <c r="H20" s="18" t="s">
        <v>87</v>
      </c>
    </row>
    <row r="21" spans="2:8" ht="33" customHeight="1" x14ac:dyDescent="0.15">
      <c r="B21" s="18" t="s">
        <v>77</v>
      </c>
      <c r="C21" s="18" t="s">
        <v>75</v>
      </c>
      <c r="D21" s="18" t="s">
        <v>16</v>
      </c>
      <c r="E21" s="19">
        <v>3</v>
      </c>
      <c r="F21" s="20" t="s">
        <v>79</v>
      </c>
      <c r="G21" s="21"/>
      <c r="H21" s="18" t="s">
        <v>87</v>
      </c>
    </row>
    <row r="22" spans="2:8" ht="33" customHeight="1" x14ac:dyDescent="0.15">
      <c r="B22" s="18" t="s">
        <v>78</v>
      </c>
      <c r="C22" s="18" t="s">
        <v>75</v>
      </c>
      <c r="D22" s="18" t="s">
        <v>17</v>
      </c>
      <c r="E22" s="19">
        <v>2</v>
      </c>
      <c r="F22" s="20" t="s">
        <v>27</v>
      </c>
      <c r="G22" s="21">
        <v>3</v>
      </c>
      <c r="H22" s="18" t="s">
        <v>87</v>
      </c>
    </row>
  </sheetData>
  <dataConsolidate/>
  <mergeCells count="1">
    <mergeCell ref="G5:H6"/>
  </mergeCells>
  <phoneticPr fontId="15" type="noConversion"/>
  <conditionalFormatting sqref="D12">
    <cfRule type="dataBar" priority="1">
      <dataBar>
        <cfvo type="num" val="0"/>
        <cfvo type="num" val="$C$12"/>
        <color theme="1" tint="0.249977111117893"/>
      </dataBar>
      <extLst>
        <ext xmlns:x14="http://schemas.microsoft.com/office/spreadsheetml/2009/9/main" uri="{B025F937-C7B1-47D3-B67F-A62EFF666E3E}">
          <x14:id>{97281906-F426-4416-8466-F98FF6C2232D}</x14:id>
        </ext>
      </extLst>
    </cfRule>
  </conditionalFormatting>
  <conditionalFormatting sqref="B9">
    <cfRule type="dataBar" priority="6">
      <dataBar showValue="0">
        <cfvo type="min"/>
        <cfvo type="num" val="4"/>
        <color theme="4"/>
      </dataBar>
      <extLst>
        <ext xmlns:x14="http://schemas.microsoft.com/office/spreadsheetml/2009/9/main" uri="{B025F937-C7B1-47D3-B67F-A62EFF666E3E}">
          <x14:id>{260E324B-B05A-45D1-A324-2B8131FE45C3}</x14:id>
        </ext>
      </extLst>
    </cfRule>
  </conditionalFormatting>
  <conditionalFormatting sqref="D9">
    <cfRule type="dataBar" priority="5">
      <dataBar showValue="0">
        <cfvo type="min"/>
        <cfvo type="num" val="1"/>
        <color theme="4"/>
      </dataBar>
      <extLst>
        <ext xmlns:x14="http://schemas.microsoft.com/office/spreadsheetml/2009/9/main" uri="{B025F937-C7B1-47D3-B67F-A62EFF666E3E}">
          <x14:id>{61518553-1B02-4E4B-9C50-F1DC6970278A}</x14:id>
        </ext>
      </extLst>
    </cfRule>
  </conditionalFormatting>
  <conditionalFormatting sqref="D13">
    <cfRule type="dataBar" priority="2">
      <dataBar>
        <cfvo type="min"/>
        <cfvo type="num" val="$C$13"/>
        <color theme="1" tint="0.249977111117893"/>
      </dataBar>
      <extLst>
        <ext xmlns:x14="http://schemas.microsoft.com/office/spreadsheetml/2009/9/main" uri="{B025F937-C7B1-47D3-B67F-A62EFF666E3E}">
          <x14:id>{F3A028B5-7D74-41DD-9B58-9320E1D6C27E}</x14:id>
        </ext>
      </extLst>
    </cfRule>
  </conditionalFormatting>
  <conditionalFormatting sqref="D14">
    <cfRule type="dataBar" priority="3">
      <dataBar>
        <cfvo type="min"/>
        <cfvo type="num" val="$C$14"/>
        <color theme="1" tint="0.249977111117893"/>
      </dataBar>
      <extLst>
        <ext xmlns:x14="http://schemas.microsoft.com/office/spreadsheetml/2009/9/main" uri="{B025F937-C7B1-47D3-B67F-A62EFF666E3E}">
          <x14:id>{AF4216A9-2171-4C93-8894-02D93CB3557B}</x14:id>
        </ext>
      </extLst>
    </cfRule>
  </conditionalFormatting>
  <conditionalFormatting sqref="D15">
    <cfRule type="dataBar" priority="4">
      <dataBar>
        <cfvo type="min"/>
        <cfvo type="num" val="$C$15"/>
        <color theme="1" tint="0.249977111117893"/>
      </dataBar>
      <extLst>
        <ext xmlns:x14="http://schemas.microsoft.com/office/spreadsheetml/2009/9/main" uri="{B025F937-C7B1-47D3-B67F-A62EFF666E3E}">
          <x14:id>{6952529D-8707-4F04-82CA-BF3B636ADB8D}</x14:id>
        </ext>
      </extLst>
    </cfRule>
  </conditionalFormatting>
  <dataValidations count="3">
    <dataValidation type="decimal" errorStyle="warning" allowBlank="1" showInputMessage="1" showErrorMessage="1" errorTitle="오류 발생!" error="점수는 GPA(가중치 없음)로 계산되며 값은 0과 4 사이여야 합니다." sqref="G20:G22" xr:uid="{00000000-0002-0000-0100-000000000000}">
      <formula1>0</formula1>
      <formula2>4</formula2>
    </dataValidation>
    <dataValidation allowBlank="1" showErrorMessage="1" errorTitle="완료 값 오류" error="목록에 있는 값 중 하나를 선택하세요." sqref="F19" xr:uid="{00000000-0002-0000-0100-000001000000}"/>
    <dataValidation type="list" allowBlank="1" showErrorMessage="1" errorTitle="목록에 있는 값이 아닙니다." error="목록에서 값을 선택하세요." sqref="F20:F22" xr:uid="{00000000-0002-0000-0100-000002000000}">
      <formula1>"예,아니요"</formula1>
    </dataValidation>
  </dataValidations>
  <printOptions horizontalCentered="1"/>
  <pageMargins left="0.4" right="0.4" top="0.4" bottom="0.4" header="0.25" footer="0.25"/>
  <pageSetup paperSize="9" fitToHeight="0" orientation="portrait" r:id="rId1"/>
  <headerFooter differentFirst="1">
    <oddFooter>&amp;CPage &amp;P of &amp;N</oddFooter>
  </headerFooter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7281906-F426-4416-8466-F98FF6C2232D}">
            <x14:dataBar minLength="0" maxLength="100" gradient="0">
              <x14:cfvo type="num">
                <xm:f>0</xm:f>
              </x14:cfvo>
              <x14:cfvo type="num">
                <xm:f>$C$12</xm:f>
              </x14:cfvo>
              <x14:negativeFillColor rgb="FFFF0000"/>
              <x14:axisColor rgb="FF000000"/>
            </x14:dataBar>
          </x14:cfRule>
          <xm:sqref>D12</xm:sqref>
        </x14:conditionalFormatting>
        <x14:conditionalFormatting xmlns:xm="http://schemas.microsoft.com/office/excel/2006/main">
          <x14:cfRule type="dataBar" id="{260E324B-B05A-45D1-A324-2B8131FE45C3}">
            <x14:dataBar minLength="0" maxLength="100" border="1" gradient="0">
              <x14:cfvo type="autoMin"/>
              <x14:cfvo type="num">
                <xm:f>4</xm:f>
              </x14:cfvo>
              <x14:borderColor theme="4"/>
              <x14:negativeFillColor rgb="FFFF0000"/>
              <x14:axisColor theme="4"/>
            </x14:dataBar>
          </x14:cfRule>
          <xm:sqref>B9</xm:sqref>
        </x14:conditionalFormatting>
        <x14:conditionalFormatting xmlns:xm="http://schemas.microsoft.com/office/excel/2006/main">
          <x14:cfRule type="dataBar" id="{61518553-1B02-4E4B-9C50-F1DC6970278A}">
            <x14:dataBar minLength="0" maxLength="100" border="1" gradient="0">
              <x14:cfvo type="autoMin"/>
              <x14:cfvo type="num">
                <xm:f>1</xm:f>
              </x14:cfvo>
              <x14:borderColor theme="4"/>
              <x14:negativeFillColor rgb="FFFF0000"/>
              <x14:axisColor theme="4"/>
            </x14:dataBar>
          </x14:cfRule>
          <xm:sqref>D9</xm:sqref>
        </x14:conditionalFormatting>
        <x14:conditionalFormatting xmlns:xm="http://schemas.microsoft.com/office/excel/2006/main">
          <x14:cfRule type="dataBar" id="{F3A028B5-7D74-41DD-9B58-9320E1D6C27E}">
            <x14:dataBar minLength="0" maxLength="100" gradient="0">
              <x14:cfvo type="autoMin"/>
              <x14:cfvo type="num">
                <xm:f>$C$13</xm:f>
              </x14:cfvo>
              <x14:negativeFillColor rgb="FFFF0000"/>
              <x14:axisColor rgb="FF000000"/>
            </x14:dataBar>
          </x14:cfRule>
          <xm:sqref>D13</xm:sqref>
        </x14:conditionalFormatting>
        <x14:conditionalFormatting xmlns:xm="http://schemas.microsoft.com/office/excel/2006/main">
          <x14:cfRule type="dataBar" id="{AF4216A9-2171-4C93-8894-02D93CB3557B}">
            <x14:dataBar minLength="0" maxLength="100" gradient="0">
              <x14:cfvo type="autoMin"/>
              <x14:cfvo type="num">
                <xm:f>$C$14</xm:f>
              </x14:cfvo>
              <x14:negativeFillColor rgb="FFFF0000"/>
              <x14:axisColor rgb="FF000000"/>
            </x14:dataBar>
          </x14:cfRule>
          <xm:sqref>D14</xm:sqref>
        </x14:conditionalFormatting>
        <x14:conditionalFormatting xmlns:xm="http://schemas.microsoft.com/office/excel/2006/main">
          <x14:cfRule type="dataBar" id="{6952529D-8707-4F04-82CA-BF3B636ADB8D}">
            <x14:dataBar minLength="0" maxLength="100" gradient="0">
              <x14:cfvo type="autoMin"/>
              <x14:cfvo type="num">
                <xm:f>$C$15</xm:f>
              </x14:cfvo>
              <x14:negativeFillColor rgb="FFFF0000"/>
              <x14:axisColor rgb="FF000000"/>
            </x14:dataBar>
          </x14:cfRule>
          <xm:sqref>D15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6" tint="-0.499984740745262"/>
    <pageSetUpPr autoPageBreaks="0" fitToPage="1"/>
  </sheetPr>
  <dimension ref="A1:K27"/>
  <sheetViews>
    <sheetView showGridLines="0" zoomScale="125" zoomScaleNormal="125" workbookViewId="0" xr3:uid="{842E5F09-E766-5B8D-85AF-A39847EA96FD}"/>
  </sheetViews>
  <sheetFormatPr defaultColWidth="9.13671875" defaultRowHeight="33" customHeight="1" x14ac:dyDescent="0.15"/>
  <cols>
    <col min="1" max="1" width="3.4453125" style="4" customWidth="1"/>
    <col min="2" max="2" width="28.765625" style="4" customWidth="1"/>
    <col min="3" max="3" width="16.78125" style="57" customWidth="1"/>
    <col min="4" max="4" width="8.98828125" style="4" customWidth="1"/>
    <col min="5" max="5" width="30.56640625" style="4" customWidth="1"/>
    <col min="6" max="6" width="16.78125" style="57" customWidth="1"/>
    <col min="7" max="7" width="8.98828125" style="4" customWidth="1"/>
    <col min="8" max="8" width="30.265625" style="4" customWidth="1"/>
    <col min="9" max="9" width="12.28515625" style="57" customWidth="1"/>
    <col min="10" max="10" width="13.6328125" style="57" customWidth="1"/>
    <col min="11" max="11" width="3.59375" style="4" customWidth="1"/>
    <col min="12" max="16384" width="9.13671875" style="4"/>
  </cols>
  <sheetData>
    <row r="1" spans="1:11" s="2" customFormat="1" ht="6" customHeight="1" x14ac:dyDescent="0.15">
      <c r="A1" s="1"/>
      <c r="K1" s="2" t="s">
        <v>70</v>
      </c>
    </row>
    <row r="2" spans="1:11" s="2" customFormat="1" ht="14.25" x14ac:dyDescent="0.15">
      <c r="A2" s="3"/>
      <c r="B2" s="3" t="s">
        <v>13</v>
      </c>
    </row>
    <row r="3" spans="1:11" s="45" customFormat="1" ht="42" customHeight="1" x14ac:dyDescent="0.4">
      <c r="A3" s="44"/>
      <c r="B3" s="44" t="s">
        <v>68</v>
      </c>
    </row>
    <row r="4" spans="1:11" s="2" customFormat="1" ht="6" customHeight="1" x14ac:dyDescent="0.15"/>
    <row r="5" spans="1:11" ht="6" customHeight="1" x14ac:dyDescent="0.15">
      <c r="C5" s="4"/>
      <c r="F5" s="4"/>
      <c r="I5" s="68" t="str">
        <f>학기!I5</f>
        <v>연도</v>
      </c>
      <c r="J5" s="68"/>
    </row>
    <row r="6" spans="1:11" ht="38.1" customHeight="1" x14ac:dyDescent="0.15">
      <c r="C6" s="4"/>
      <c r="F6" s="4"/>
      <c r="I6" s="68"/>
      <c r="J6" s="68"/>
    </row>
    <row r="7" spans="1:11" s="55" customFormat="1" ht="39.75" customHeight="1" x14ac:dyDescent="0.15">
      <c r="B7" s="54" t="s">
        <v>28</v>
      </c>
    </row>
    <row r="8" spans="1:11" ht="12.75" x14ac:dyDescent="0.15">
      <c r="B8" s="48" t="s">
        <v>30</v>
      </c>
      <c r="C8" s="26"/>
      <c r="D8" s="26"/>
      <c r="E8" s="26"/>
      <c r="F8" s="26"/>
      <c r="G8" s="26"/>
      <c r="H8" s="26"/>
      <c r="I8" s="26"/>
      <c r="J8" s="26"/>
    </row>
    <row r="9" spans="1:11" ht="28.5" thickBot="1" x14ac:dyDescent="0.2">
      <c r="B9" s="30">
        <f>E13/B13</f>
        <v>0.74545454545454548</v>
      </c>
      <c r="C9" s="4"/>
      <c r="F9" s="4"/>
      <c r="I9" s="4"/>
      <c r="J9" s="4"/>
    </row>
    <row r="10" spans="1:11" ht="25.5" customHeight="1" thickTop="1" thickBot="1" x14ac:dyDescent="0.2">
      <c r="B10" s="70">
        <f>B9</f>
        <v>0.74545454545454548</v>
      </c>
      <c r="C10" s="71"/>
      <c r="F10" s="4"/>
      <c r="I10" s="4"/>
      <c r="J10" s="4"/>
    </row>
    <row r="11" spans="1:11" ht="16.5" customHeight="1" thickTop="1" x14ac:dyDescent="0.15">
      <c r="C11" s="4"/>
      <c r="F11" s="4"/>
      <c r="I11" s="4"/>
      <c r="J11" s="4"/>
    </row>
    <row r="12" spans="1:11" s="49" customFormat="1" ht="12.75" x14ac:dyDescent="0.15">
      <c r="B12" s="50" t="s">
        <v>31</v>
      </c>
      <c r="E12" s="50" t="s">
        <v>32</v>
      </c>
      <c r="H12" s="50" t="s">
        <v>33</v>
      </c>
    </row>
    <row r="13" spans="1:11" ht="27.75" x14ac:dyDescent="0.15">
      <c r="B13" s="31">
        <f>C16</f>
        <v>2750000</v>
      </c>
      <c r="C13" s="4"/>
      <c r="E13" s="31">
        <f>F16+J16</f>
        <v>2050000</v>
      </c>
      <c r="F13" s="4"/>
      <c r="H13" s="31">
        <f>B13-E13</f>
        <v>700000</v>
      </c>
      <c r="I13" s="4"/>
      <c r="J13" s="4"/>
    </row>
    <row r="14" spans="1:11" ht="26.25" customHeight="1" x14ac:dyDescent="0.15">
      <c r="C14" s="4"/>
      <c r="F14" s="4"/>
      <c r="I14" s="4"/>
      <c r="J14" s="4"/>
    </row>
    <row r="15" spans="1:11" ht="12.75" x14ac:dyDescent="0.15">
      <c r="C15" s="4"/>
      <c r="F15" s="4"/>
      <c r="I15" s="27" t="s">
        <v>83</v>
      </c>
      <c r="J15" s="4">
        <v>4</v>
      </c>
    </row>
    <row r="16" spans="1:11" s="49" customFormat="1" ht="12.75" x14ac:dyDescent="0.15">
      <c r="B16" s="50" t="s">
        <v>34</v>
      </c>
      <c r="C16" s="59">
        <f>SUM(MonthlyIncome[금액])</f>
        <v>2750000</v>
      </c>
      <c r="D16" s="50"/>
      <c r="E16" s="50" t="s">
        <v>35</v>
      </c>
      <c r="F16" s="59">
        <f>SUM(MonthlyExpenses[금액])</f>
        <v>1675000</v>
      </c>
      <c r="G16" s="50"/>
      <c r="H16" s="50" t="s">
        <v>82</v>
      </c>
      <c r="I16" s="59">
        <f>SUM(TermExpenses[금액])</f>
        <v>1500000</v>
      </c>
      <c r="J16" s="59">
        <f>SUM(TermExpenses[월별])</f>
        <v>375000</v>
      </c>
    </row>
    <row r="17" spans="2:10" s="22" customFormat="1" ht="59.25" customHeight="1" x14ac:dyDescent="0.15">
      <c r="B17" s="22" t="s">
        <v>36</v>
      </c>
      <c r="C17" s="27" t="s">
        <v>37</v>
      </c>
      <c r="E17" s="22" t="s">
        <v>36</v>
      </c>
      <c r="F17" s="27" t="s">
        <v>37</v>
      </c>
      <c r="H17" s="22" t="s">
        <v>36</v>
      </c>
      <c r="I17" s="27" t="s">
        <v>37</v>
      </c>
      <c r="J17" s="27" t="s">
        <v>38</v>
      </c>
    </row>
    <row r="18" spans="2:10" ht="33" customHeight="1" x14ac:dyDescent="0.15">
      <c r="B18" s="4" t="s">
        <v>39</v>
      </c>
      <c r="C18" s="56">
        <v>1500000</v>
      </c>
      <c r="E18" s="4" t="s">
        <v>43</v>
      </c>
      <c r="F18" s="58">
        <v>300000</v>
      </c>
      <c r="H18" s="4" t="s">
        <v>53</v>
      </c>
      <c r="I18" s="58">
        <v>750000</v>
      </c>
      <c r="J18" s="58">
        <f>TermExpenses[[#This Row],[금액]]/$J$15</f>
        <v>187500</v>
      </c>
    </row>
    <row r="19" spans="2:10" ht="33" customHeight="1" x14ac:dyDescent="0.15">
      <c r="B19" s="4" t="s">
        <v>40</v>
      </c>
      <c r="C19" s="56">
        <v>500000</v>
      </c>
      <c r="E19" s="4" t="s">
        <v>44</v>
      </c>
      <c r="F19" s="58">
        <v>50000</v>
      </c>
      <c r="H19" s="4" t="s">
        <v>54</v>
      </c>
      <c r="I19" s="58">
        <v>250000</v>
      </c>
      <c r="J19" s="58">
        <f>TermExpenses[[#This Row],[금액]]/$J$15</f>
        <v>62500</v>
      </c>
    </row>
    <row r="20" spans="2:10" ht="33" customHeight="1" x14ac:dyDescent="0.15">
      <c r="B20" s="4" t="s">
        <v>41</v>
      </c>
      <c r="C20" s="56">
        <v>500000</v>
      </c>
      <c r="E20" s="4" t="s">
        <v>45</v>
      </c>
      <c r="F20" s="58">
        <v>75000</v>
      </c>
      <c r="H20" s="4" t="s">
        <v>55</v>
      </c>
      <c r="I20" s="58">
        <v>500000</v>
      </c>
      <c r="J20" s="58">
        <f>TermExpenses[[#This Row],[금액]]/$J$15</f>
        <v>125000</v>
      </c>
    </row>
    <row r="21" spans="2:10" ht="33" customHeight="1" x14ac:dyDescent="0.15">
      <c r="B21" s="4" t="s">
        <v>42</v>
      </c>
      <c r="C21" s="56">
        <v>250000</v>
      </c>
      <c r="E21" s="4" t="s">
        <v>46</v>
      </c>
      <c r="F21" s="58">
        <v>250000</v>
      </c>
      <c r="H21" s="4" t="s">
        <v>56</v>
      </c>
      <c r="I21" s="58">
        <v>0</v>
      </c>
      <c r="J21" s="58">
        <f>TermExpenses[[#This Row],[금액]]/$J$15</f>
        <v>0</v>
      </c>
    </row>
    <row r="22" spans="2:10" ht="33" customHeight="1" x14ac:dyDescent="0.15">
      <c r="C22" s="56"/>
      <c r="E22" s="4" t="s">
        <v>47</v>
      </c>
      <c r="F22" s="58">
        <v>50000</v>
      </c>
      <c r="H22" s="4" t="s">
        <v>57</v>
      </c>
      <c r="I22" s="58">
        <v>0</v>
      </c>
      <c r="J22" s="58">
        <f>TermExpenses[[#This Row],[금액]]/$J$15</f>
        <v>0</v>
      </c>
    </row>
    <row r="23" spans="2:10" ht="33" customHeight="1" x14ac:dyDescent="0.15">
      <c r="E23" s="4" t="s">
        <v>48</v>
      </c>
      <c r="F23" s="58">
        <v>500000</v>
      </c>
      <c r="H23" s="4" t="s">
        <v>58</v>
      </c>
      <c r="I23" s="58">
        <v>0</v>
      </c>
      <c r="J23" s="58">
        <f>TermExpenses[[#This Row],[금액]]/$J$15</f>
        <v>0</v>
      </c>
    </row>
    <row r="24" spans="2:10" ht="33" customHeight="1" x14ac:dyDescent="0.15">
      <c r="E24" s="4" t="s">
        <v>49</v>
      </c>
      <c r="F24" s="58">
        <v>275000</v>
      </c>
      <c r="I24" s="58"/>
      <c r="J24" s="58"/>
    </row>
    <row r="25" spans="2:10" ht="33" customHeight="1" x14ac:dyDescent="0.15">
      <c r="E25" s="4" t="s">
        <v>50</v>
      </c>
      <c r="F25" s="58">
        <v>125000</v>
      </c>
    </row>
    <row r="26" spans="2:10" ht="33" customHeight="1" x14ac:dyDescent="0.15">
      <c r="E26" s="4" t="s">
        <v>51</v>
      </c>
      <c r="F26" s="58">
        <v>50000</v>
      </c>
    </row>
    <row r="27" spans="2:10" ht="33" customHeight="1" x14ac:dyDescent="0.15">
      <c r="E27" s="4" t="s">
        <v>52</v>
      </c>
      <c r="F27" s="58">
        <v>0</v>
      </c>
    </row>
  </sheetData>
  <mergeCells count="2">
    <mergeCell ref="I5:J6"/>
    <mergeCell ref="B10:C10"/>
  </mergeCells>
  <phoneticPr fontId="15" type="noConversion"/>
  <conditionalFormatting sqref="B10">
    <cfRule type="dataBar" priority="1">
      <dataBar showValue="0">
        <cfvo type="num" val="0"/>
        <cfvo type="num" val="1"/>
        <color theme="4"/>
      </dataBar>
      <extLst>
        <ext xmlns:x14="http://schemas.microsoft.com/office/spreadsheetml/2009/9/main" uri="{B025F937-C7B1-47D3-B67F-A62EFF666E3E}">
          <x14:id>{A28C4DE0-230B-4EE2-8AC6-4F6FC5D6A608}</x14:id>
        </ext>
      </extLst>
    </cfRule>
  </conditionalFormatting>
  <printOptions horizontalCentered="1"/>
  <pageMargins left="0.4" right="0.4" top="0.4" bottom="0.4" header="0.25" footer="0.25"/>
  <pageSetup paperSize="9" fitToHeight="0" orientation="portrait" r:id="rId1"/>
  <headerFooter differentFirst="1">
    <oddFooter>&amp;CPage &amp;P of &amp;N</oddFooter>
  </headerFooter>
  <tableParts count="3">
    <tablePart r:id="rId2"/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28C4DE0-230B-4EE2-8AC6-4F6FC5D6A608}">
            <x14:dataBar minLength="0" maxLength="100" border="1" gradient="0">
              <x14:cfvo type="num">
                <xm:f>0</xm:f>
              </x14:cfvo>
              <x14:cfvo type="num">
                <xm:f>1</xm:f>
              </x14:cfvo>
              <x14:borderColor theme="4"/>
              <x14:negativeFillColor rgb="FFFF0000"/>
              <x14:axisColor rgb="FF000000"/>
            </x14:dataBar>
          </x14:cfRule>
          <xm:sqref>B10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4" tint="-0.499984740745262"/>
    <pageSetUpPr autoPageBreaks="0" fitToPage="1"/>
  </sheetPr>
  <dimension ref="A1:H12"/>
  <sheetViews>
    <sheetView showGridLines="0" zoomScale="125" zoomScaleNormal="125" workbookViewId="0" xr3:uid="{51F8DEE0-4D01-5F28-A812-FC0BD7CAC4A5}"/>
  </sheetViews>
  <sheetFormatPr defaultColWidth="9.13671875" defaultRowHeight="33" customHeight="1" x14ac:dyDescent="0.15"/>
  <cols>
    <col min="1" max="1" width="3.4453125" style="4" customWidth="1"/>
    <col min="2" max="2" width="34.3125" style="4" customWidth="1"/>
    <col min="3" max="3" width="27.41796875" style="4" customWidth="1"/>
    <col min="4" max="4" width="29.515625" style="4" customWidth="1"/>
    <col min="5" max="5" width="28.91796875" style="4" customWidth="1"/>
    <col min="6" max="6" width="20.2265625" style="4" customWidth="1"/>
    <col min="7" max="7" width="38.20703125" style="28" customWidth="1"/>
    <col min="8" max="8" width="3.59375" style="4" customWidth="1"/>
    <col min="9" max="16384" width="9.13671875" style="4"/>
  </cols>
  <sheetData>
    <row r="1" spans="1:8" s="2" customFormat="1" ht="6" customHeight="1" x14ac:dyDescent="0.15">
      <c r="A1" s="1"/>
      <c r="H1" s="2" t="s">
        <v>70</v>
      </c>
    </row>
    <row r="2" spans="1:8" s="2" customFormat="1" ht="14.25" x14ac:dyDescent="0.15">
      <c r="A2" s="3"/>
      <c r="B2" s="52" t="s">
        <v>13</v>
      </c>
    </row>
    <row r="3" spans="1:8" s="45" customFormat="1" ht="42" customHeight="1" x14ac:dyDescent="0.4">
      <c r="A3" s="44"/>
      <c r="B3" s="44" t="s">
        <v>66</v>
      </c>
    </row>
    <row r="4" spans="1:8" s="2" customFormat="1" ht="6" customHeight="1" x14ac:dyDescent="0.15"/>
    <row r="5" spans="1:8" ht="6" customHeight="1" x14ac:dyDescent="0.15">
      <c r="F5" s="68" t="str">
        <f>학기!I5</f>
        <v>연도</v>
      </c>
      <c r="G5" s="68"/>
    </row>
    <row r="6" spans="1:8" ht="38.1" customHeight="1" x14ac:dyDescent="0.15">
      <c r="F6" s="68"/>
      <c r="G6" s="68"/>
    </row>
    <row r="7" spans="1:8" s="55" customFormat="1" ht="39.75" customHeight="1" x14ac:dyDescent="0.15">
      <c r="B7" s="55" t="s">
        <v>59</v>
      </c>
    </row>
    <row r="8" spans="1:8" ht="27.75" x14ac:dyDescent="0.15">
      <c r="B8" s="32"/>
      <c r="G8" s="4"/>
    </row>
    <row r="9" spans="1:8" ht="12.75" x14ac:dyDescent="0.15">
      <c r="B9" s="51" t="s">
        <v>60</v>
      </c>
      <c r="C9" s="51" t="s">
        <v>61</v>
      </c>
      <c r="D9" s="51" t="s">
        <v>62</v>
      </c>
      <c r="E9" s="51" t="s">
        <v>63</v>
      </c>
      <c r="F9" s="51" t="s">
        <v>64</v>
      </c>
      <c r="G9" s="51" t="s">
        <v>65</v>
      </c>
    </row>
    <row r="10" spans="1:8" ht="33" customHeight="1" x14ac:dyDescent="0.15">
      <c r="B10" s="28" t="s">
        <v>71</v>
      </c>
      <c r="C10" s="28" t="s">
        <v>72</v>
      </c>
      <c r="D10" s="28" t="s">
        <v>73</v>
      </c>
      <c r="E10" s="28" t="s">
        <v>74</v>
      </c>
      <c r="F10" s="4" t="s">
        <v>75</v>
      </c>
    </row>
    <row r="11" spans="1:8" ht="33" customHeight="1" x14ac:dyDescent="0.15">
      <c r="B11" s="28" t="s">
        <v>71</v>
      </c>
      <c r="C11" s="28" t="s">
        <v>72</v>
      </c>
      <c r="D11" s="28" t="s">
        <v>73</v>
      </c>
      <c r="E11" s="28" t="s">
        <v>74</v>
      </c>
      <c r="F11" s="4" t="s">
        <v>75</v>
      </c>
    </row>
    <row r="12" spans="1:8" ht="33" customHeight="1" x14ac:dyDescent="0.15">
      <c r="B12" s="28" t="s">
        <v>71</v>
      </c>
      <c r="C12" s="28" t="s">
        <v>72</v>
      </c>
      <c r="D12" s="28" t="s">
        <v>73</v>
      </c>
      <c r="E12" s="28" t="s">
        <v>74</v>
      </c>
      <c r="F12" s="4" t="s">
        <v>75</v>
      </c>
    </row>
  </sheetData>
  <mergeCells count="1">
    <mergeCell ref="F5:G6"/>
  </mergeCells>
  <phoneticPr fontId="15" type="noConversion"/>
  <printOptions horizontalCentered="1"/>
  <pageMargins left="0.4" right="0.4" top="0.4" bottom="0.4" header="0.25" footer="0.25"/>
  <pageSetup paperSize="9" fitToHeight="0" orientation="portrait" r:id="rId1"/>
  <headerFooter differentFirst="1">
    <oddFooter>&amp;CPage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7</vt:i4>
      </vt:variant>
    </vt:vector>
  </HeadingPairs>
  <TitlesOfParts>
    <vt:vector size="11" baseType="lpstr">
      <vt:lpstr>학기</vt:lpstr>
      <vt:lpstr>학점</vt:lpstr>
      <vt:lpstr>예산</vt:lpstr>
      <vt:lpstr>도서</vt:lpstr>
      <vt:lpstr>도서!Print_Titles</vt:lpstr>
      <vt:lpstr>예산!Print_Titles</vt:lpstr>
      <vt:lpstr>학기!Print_Titles</vt:lpstr>
      <vt:lpstr>학점!Print_Titles</vt:lpstr>
      <vt:lpstr>Requirement</vt:lpstr>
      <vt:lpstr>StartTime</vt:lpstr>
      <vt:lpstr>TimeInterval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2014-09-11T17:19:09Z</dcterms:created>
  <dcterms:modified xsi:type="dcterms:W3CDTF">2015-01-07T10:26:32Z</dcterms:modified>
</cp:coreProperties>
</file>